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Materiale curatenie 2023\"/>
    </mc:Choice>
  </mc:AlternateContent>
  <xr:revisionPtr revIDLastSave="0" documentId="8_{9FFF3133-A2AF-45CA-8F18-E2265D4E8916}" xr6:coauthVersionLast="47" xr6:coauthVersionMax="47" xr10:uidLastSave="{00000000-0000-0000-0000-000000000000}"/>
  <bookViews>
    <workbookView xWindow="-120" yWindow="-120" windowWidth="29040" windowHeight="15840" xr2:uid="{5F5EB5C9-EFA5-40C8-B7D0-A04E191C9CC7}"/>
  </bookViews>
  <sheets>
    <sheet name="NECESAR PÂNĂ LA 31.12.2023" sheetId="1" r:id="rId1"/>
    <sheet name="NECESAR PE PRIMELE 4 LUNI" sheetId="7" r:id="rId2"/>
  </sheets>
  <definedNames>
    <definedName name="_xlnm.Print_Titles" localSheetId="0">'NECESAR PÂNĂ LA 31.12.2023'!$6:$6</definedName>
    <definedName name="_xlnm.Print_Titles" localSheetId="1">'NECESAR PE PRIMELE 4 LUNI'!$6:$6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" i="7" l="1"/>
  <c r="L41" i="7"/>
  <c r="M41" i="7" s="1"/>
  <c r="L38" i="7"/>
  <c r="M38" i="7" s="1"/>
  <c r="L34" i="7"/>
  <c r="M34" i="7" s="1"/>
  <c r="L27" i="7"/>
  <c r="M27" i="7" s="1"/>
  <c r="J85" i="1"/>
  <c r="K72" i="7"/>
  <c r="H72" i="7"/>
  <c r="I72" i="7" l="1"/>
  <c r="G72" i="7"/>
  <c r="F72" i="7"/>
  <c r="E72" i="7"/>
  <c r="L71" i="7"/>
  <c r="M71" i="7" s="1"/>
  <c r="L70" i="7"/>
  <c r="M70" i="7" s="1"/>
  <c r="L69" i="7"/>
  <c r="M69" i="7" s="1"/>
  <c r="L68" i="7"/>
  <c r="M68" i="7" s="1"/>
  <c r="L67" i="7"/>
  <c r="M67" i="7" s="1"/>
  <c r="L66" i="7"/>
  <c r="M66" i="7" s="1"/>
  <c r="L65" i="7"/>
  <c r="M65" i="7" s="1"/>
  <c r="L64" i="7"/>
  <c r="M64" i="7" s="1"/>
  <c r="L63" i="7"/>
  <c r="M63" i="7" s="1"/>
  <c r="L62" i="7"/>
  <c r="M62" i="7" s="1"/>
  <c r="L61" i="7"/>
  <c r="M61" i="7" s="1"/>
  <c r="L60" i="7"/>
  <c r="M60" i="7" s="1"/>
  <c r="L59" i="7"/>
  <c r="M59" i="7" s="1"/>
  <c r="L58" i="7"/>
  <c r="M58" i="7" s="1"/>
  <c r="L57" i="7"/>
  <c r="M57" i="7" s="1"/>
  <c r="L56" i="7"/>
  <c r="M56" i="7" s="1"/>
  <c r="L55" i="7"/>
  <c r="M55" i="7" s="1"/>
  <c r="L54" i="7"/>
  <c r="M54" i="7" s="1"/>
  <c r="L53" i="7"/>
  <c r="M53" i="7" s="1"/>
  <c r="L52" i="7"/>
  <c r="M52" i="7" s="1"/>
  <c r="L51" i="7"/>
  <c r="M51" i="7" s="1"/>
  <c r="L50" i="7"/>
  <c r="M50" i="7" s="1"/>
  <c r="L49" i="7"/>
  <c r="M49" i="7" s="1"/>
  <c r="L48" i="7"/>
  <c r="M48" i="7" s="1"/>
  <c r="L47" i="7"/>
  <c r="M47" i="7" s="1"/>
  <c r="L46" i="7"/>
  <c r="M46" i="7" s="1"/>
  <c r="L45" i="7"/>
  <c r="M45" i="7" s="1"/>
  <c r="L44" i="7"/>
  <c r="M44" i="7" s="1"/>
  <c r="L43" i="7"/>
  <c r="M43" i="7" s="1"/>
  <c r="L42" i="7"/>
  <c r="M42" i="7" s="1"/>
  <c r="L40" i="7"/>
  <c r="M40" i="7" s="1"/>
  <c r="L39" i="7"/>
  <c r="M39" i="7" s="1"/>
  <c r="L37" i="7"/>
  <c r="M37" i="7" s="1"/>
  <c r="L36" i="7"/>
  <c r="M36" i="7" s="1"/>
  <c r="L35" i="7"/>
  <c r="M35" i="7" s="1"/>
  <c r="L33" i="7"/>
  <c r="M33" i="7" s="1"/>
  <c r="L32" i="7"/>
  <c r="M32" i="7" s="1"/>
  <c r="L31" i="7"/>
  <c r="M31" i="7" s="1"/>
  <c r="L30" i="7"/>
  <c r="M30" i="7" s="1"/>
  <c r="L29" i="7"/>
  <c r="M29" i="7" s="1"/>
  <c r="L28" i="7"/>
  <c r="M28" i="7" s="1"/>
  <c r="L26" i="7"/>
  <c r="M26" i="7" s="1"/>
  <c r="L25" i="7"/>
  <c r="M25" i="7" s="1"/>
  <c r="L24" i="7"/>
  <c r="M24" i="7" s="1"/>
  <c r="L23" i="7"/>
  <c r="M23" i="7" s="1"/>
  <c r="L22" i="7"/>
  <c r="M22" i="7" s="1"/>
  <c r="L21" i="7"/>
  <c r="M21" i="7" s="1"/>
  <c r="L20" i="7"/>
  <c r="M20" i="7" s="1"/>
  <c r="L19" i="7"/>
  <c r="M19" i="7" s="1"/>
  <c r="L18" i="7"/>
  <c r="M18" i="7" s="1"/>
  <c r="L17" i="7"/>
  <c r="M17" i="7" s="1"/>
  <c r="L16" i="7"/>
  <c r="M16" i="7" s="1"/>
  <c r="L15" i="7"/>
  <c r="M15" i="7" s="1"/>
  <c r="L14" i="7"/>
  <c r="M14" i="7" s="1"/>
  <c r="L13" i="7"/>
  <c r="M13" i="7" s="1"/>
  <c r="L12" i="7"/>
  <c r="M12" i="7" s="1"/>
  <c r="L11" i="7"/>
  <c r="M11" i="7" s="1"/>
  <c r="L10" i="7"/>
  <c r="M10" i="7" s="1"/>
  <c r="L9" i="7"/>
  <c r="M9" i="7" s="1"/>
  <c r="L8" i="7"/>
  <c r="M8" i="7" s="1"/>
  <c r="L7" i="7"/>
  <c r="M7" i="7" s="1"/>
  <c r="L85" i="1"/>
  <c r="M33" i="1"/>
  <c r="N33" i="1" s="1"/>
  <c r="M32" i="1"/>
  <c r="N32" i="1" s="1"/>
  <c r="M72" i="7" l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4" i="1"/>
  <c r="N84" i="1" s="1"/>
  <c r="M8" i="1"/>
  <c r="N8" i="1" s="1"/>
  <c r="K85" i="1" l="1"/>
  <c r="I85" i="1"/>
  <c r="H85" i="1"/>
  <c r="G85" i="1"/>
  <c r="F85" i="1"/>
  <c r="E85" i="1" l="1"/>
  <c r="M7" i="1" l="1"/>
  <c r="N7" i="1" s="1"/>
  <c r="N85" i="1" s="1"/>
</calcChain>
</file>

<file path=xl/sharedStrings.xml><?xml version="1.0" encoding="utf-8"?>
<sst xmlns="http://schemas.openxmlformats.org/spreadsheetml/2006/main" count="464" uniqueCount="182">
  <si>
    <t>NR. CRT.</t>
  </si>
  <si>
    <t>U.M.</t>
  </si>
  <si>
    <t>TOTAL CANTITATIV</t>
  </si>
  <si>
    <t>TOTAL VALORIC LEI FARA TVA</t>
  </si>
  <si>
    <t>CANTITĂȚI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</si>
  <si>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</si>
  <si>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</si>
  <si>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</si>
  <si>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</si>
  <si>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</si>
  <si>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</si>
  <si>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</si>
  <si>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</si>
  <si>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</si>
  <si>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</si>
  <si>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</si>
  <si>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</si>
  <si>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</si>
  <si>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</si>
  <si>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</si>
  <si>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</si>
  <si>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</si>
  <si>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</si>
  <si>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</si>
  <si>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</si>
  <si>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</si>
  <si>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</si>
  <si>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</si>
  <si>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</si>
  <si>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</si>
  <si>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</si>
  <si>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</si>
  <si>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</si>
  <si>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</si>
  <si>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</si>
  <si>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</si>
  <si>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buc</t>
  </si>
  <si>
    <t>CANTINA CONSTANȚA</t>
  </si>
  <si>
    <t>set</t>
  </si>
  <si>
    <t>bax</t>
  </si>
  <si>
    <t>rolă</t>
  </si>
  <si>
    <t>rola</t>
  </si>
  <si>
    <t>35.</t>
  </si>
  <si>
    <t>36.</t>
  </si>
  <si>
    <t>37.</t>
  </si>
  <si>
    <t>38.</t>
  </si>
  <si>
    <t>VALOARE TOTALĂ LEI FĂRĂ TVA</t>
  </si>
  <si>
    <t>SERVICIUL AUTORITATE TUTELARĂ</t>
  </si>
  <si>
    <t>39.</t>
  </si>
  <si>
    <t>40.</t>
  </si>
  <si>
    <t>41.</t>
  </si>
  <si>
    <t>42.</t>
  </si>
  <si>
    <t>43.</t>
  </si>
  <si>
    <t>Bureți sârmă - inox</t>
  </si>
  <si>
    <t>Bureți vase, canelați (față moale/față abrazivă), 3 buc/set</t>
  </si>
  <si>
    <t>Hârtie igienică - 3 straturi, 10 role/bax</t>
  </si>
  <si>
    <t>Lavete uscate uz universal 3 buc/set</t>
  </si>
  <si>
    <t>Mop bumbac 250 gr - rezervă</t>
  </si>
  <si>
    <t>Prosop rolă hârtie, 150 m, 2 straturi</t>
  </si>
  <si>
    <t>Săpun solid toaletă 100 gr. plăcut parfumat</t>
  </si>
  <si>
    <t>Sodă caustică 900 gr</t>
  </si>
  <si>
    <t>Coadă mătură/mop lemn filetată</t>
  </si>
  <si>
    <t>44.</t>
  </si>
  <si>
    <t>45.</t>
  </si>
  <si>
    <t>46.</t>
  </si>
  <si>
    <t>47.</t>
  </si>
  <si>
    <t>Detergent rufe pentru spălare manuală, 400 gr/pungă, tip BONUX</t>
  </si>
  <si>
    <t>Făraș PVC cu coadă lungă cu filet</t>
  </si>
  <si>
    <t>Găleată PVC cu roți și storcător, ovală 15 L</t>
  </si>
  <si>
    <t>Mănuși menaj lungi, mărime L, latex rezistent</t>
  </si>
  <si>
    <t>perechi</t>
  </si>
  <si>
    <t>Mătură PVC deasă cu fir scurt 15 cm, cu coadă lemn</t>
  </si>
  <si>
    <t>Pară (pompă) desfundat țevi</t>
  </si>
  <si>
    <t>48.</t>
  </si>
  <si>
    <t>49.</t>
  </si>
  <si>
    <t>50.</t>
  </si>
  <si>
    <t>51.</t>
  </si>
  <si>
    <t>52.</t>
  </si>
  <si>
    <t>54.</t>
  </si>
  <si>
    <t>55.</t>
  </si>
  <si>
    <t>56.</t>
  </si>
  <si>
    <t>58.</t>
  </si>
  <si>
    <t>59.</t>
  </si>
  <si>
    <t>60.</t>
  </si>
  <si>
    <t>61.</t>
  </si>
  <si>
    <t>62.</t>
  </si>
  <si>
    <t>63.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</si>
  <si>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</si>
  <si>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</si>
  <si>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</si>
  <si>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</si>
  <si>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</si>
  <si>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</si>
  <si>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</si>
  <si>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</si>
  <si>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</si>
  <si>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CĂMIN</t>
  </si>
  <si>
    <t>Coș pentru hârtie din PVC, 10 L</t>
  </si>
  <si>
    <t>Hârtie igienică 2 straturi</t>
  </si>
  <si>
    <t>Mănuși menaj lungi, mărime XL, latex rezistent</t>
  </si>
  <si>
    <t>Oțet -1 litru</t>
  </si>
  <si>
    <t xml:space="preserve">Perii WC cu suport PVC </t>
  </si>
  <si>
    <t>Racletă geam (burete+lamă cauciuc) cu coadă telescopică</t>
  </si>
  <si>
    <t>Racletă pardoseală - lamela cauciuc, cu coadă lemn</t>
  </si>
  <si>
    <t>Soluție clor parfumat 2 L</t>
  </si>
  <si>
    <t>Soluție curățat rosturile gresie 500 ml</t>
  </si>
  <si>
    <t>Soluție curățat tapițerie/covoare 750 ml</t>
  </si>
  <si>
    <t>Soluție curățat suprafețe inox 500 ml, pulverizator</t>
  </si>
  <si>
    <t>Săpun lichid cu pompiță 1 litru</t>
  </si>
  <si>
    <t>74.</t>
  </si>
  <si>
    <t>75.</t>
  </si>
  <si>
    <t>76.</t>
  </si>
  <si>
    <t>LOT 1: MATERIALE DE CURĂȚENIE DE UZ CASNIC</t>
  </si>
  <si>
    <t>Perii pvc frecat pardoseala cu coadă lungă</t>
  </si>
  <si>
    <t>NECESAR PÂNĂ LA 31.12.2023</t>
  </si>
  <si>
    <t>Detergent dezinfectant obiecte sanitare cu pulverizator 750 ml</t>
  </si>
  <si>
    <t xml:space="preserve">Detergent suprafețe universal, linoleum, 5 l </t>
  </si>
  <si>
    <t>Săpun lichid cu glicerină, testat dermatologic, 1 litru</t>
  </si>
  <si>
    <t>Soluție curățat mobilă spray 400 ml</t>
  </si>
  <si>
    <t>Soluție curațat geamuri, cu pulverizator, 750 ml</t>
  </si>
  <si>
    <t>SERVICIUL PROTECȚIA COPILULUI</t>
  </si>
  <si>
    <t>SEDIUL D.G.A.S.</t>
  </si>
  <si>
    <t>ADĂPOST SFÂNTA FILOFTEIA</t>
  </si>
  <si>
    <t>Clor, ambalat la 1l</t>
  </si>
  <si>
    <t>Lavete geamuri microfibră 35 cm x 35 cm</t>
  </si>
  <si>
    <t>Soluție curățat geamuri, pulverizator 1000 ml</t>
  </si>
  <si>
    <t>Detergent baie 750 ml, pulverizator curățare rapidă</t>
  </si>
  <si>
    <t>Dispenser prosop mare</t>
  </si>
  <si>
    <t>Prosop hârtie tip Z  2 straturi 150 buc/pachet</t>
  </si>
  <si>
    <t xml:space="preserve">Odorizant cameră cu bețisoare </t>
  </si>
  <si>
    <t>VALOARE PREȚ UNITAR</t>
  </si>
  <si>
    <t>Burete de vase pt inox din poliuretan, acoperit cu țesătură aspră din poliester, pentru curățarea obiectelor din inox, cupru, porțelan, obiecte din plastic</t>
  </si>
  <si>
    <t>Clor bidon 1l, cu aviz MS, tip Sano</t>
  </si>
  <si>
    <t>Detergent lichid puternic pentru vase cu pompa, PH neutru, 1 litru, tip SANO. Contine 24% ingrediente active, de calitate, ce asigura o curatare foarte rapida</t>
  </si>
  <si>
    <t>Detergent pardoseală, cu efect insecticid 4 litri/bidon, tip Sano</t>
  </si>
  <si>
    <t>Detergent degresant spuma cu pulverizator ptr plite, cuptoare, foarte concentrat 750 ml</t>
  </si>
  <si>
    <t>Detartrant spuma cu acid citric natural. Curata si confera stralucire suprafetelor din baie, fara sa le zgarie, nu contine clor, biodegradabil - peste 80%, parfum limonene, tip SANO JET, 750 ml</t>
  </si>
  <si>
    <t>Degresant forte universal, pentru bucătărie, 750 ml, cu pulverizator</t>
  </si>
  <si>
    <t>Spray microcapsulat insecticid tip SANO K400, 500 ml, cu efect instant, formula special conceputa impotriva insectelor zburatoare si taratoare ce se gasesc in intreaga incapere</t>
  </si>
  <si>
    <t>Lavete uscate uz universal - 27x37 cm/buc, 40 bucăți/rolă - tip SANO</t>
  </si>
  <si>
    <t>Mătură exterior PVC, cu coadă de lemn</t>
  </si>
  <si>
    <t>Mop bumbac 250 gr cu coadă filetanta</t>
  </si>
  <si>
    <t>Mopul spray cu laveta din microfibre pentru toate tipurile de suprafete. Talpa: 36x11 cm. Înălțimea mopului: 130 cm. Capacitatea rezervorului 260 ml</t>
  </si>
  <si>
    <t>Lavete rezerva pentru mop spray, material - microfibra</t>
  </si>
  <si>
    <t>Odorizant solid cu suport pentru vas WC, 55 grame, tip Domestos</t>
  </si>
  <si>
    <t>Săpun lichid dezinfectant antibacterian 300 ml, avizat MS</t>
  </si>
  <si>
    <t>Soluție antimucegai cu pulverizator 750 ml, Avizat MS</t>
  </si>
  <si>
    <t>Prosop de hârtie 3 straturi, 230 foi/60 m, celuloză pură</t>
  </si>
  <si>
    <t>Praf de curățat tip Ajax Lemon, 450 grame</t>
  </si>
  <si>
    <t>Anticalcar piatră și rugină cu pulverizator, 750 ml</t>
  </si>
  <si>
    <t>Detergent concentrat curățat aragaz, 750 ml</t>
  </si>
  <si>
    <t>Găleată inox, cu capac, 5 litri</t>
  </si>
  <si>
    <t>Insecticid zburătoare, târâtoare - spray, 500 ml</t>
  </si>
  <si>
    <t>Odorizant cameră - gel</t>
  </si>
  <si>
    <t>Odorizant cameră - spray</t>
  </si>
  <si>
    <t>Mătură exterior din paie, cu coadă lungă</t>
  </si>
  <si>
    <t>5.</t>
  </si>
  <si>
    <t>15.</t>
  </si>
  <si>
    <t>17.</t>
  </si>
  <si>
    <t>53.</t>
  </si>
  <si>
    <t>57.</t>
  </si>
  <si>
    <t>64.</t>
  </si>
  <si>
    <t>NECESAR PE PRIMELE 4 LUNI DIN ANUL 2024</t>
  </si>
  <si>
    <t>Rezervă mop plat 40 cm</t>
  </si>
  <si>
    <t>Cremă de curățat universală lemon, cu microparticule 700ml/1000g</t>
  </si>
  <si>
    <t>DENUMIRE PRODUS  CU CARACTERISTICI</t>
  </si>
  <si>
    <t xml:space="preserve">Detartrant, 1L </t>
  </si>
  <si>
    <t>pachet</t>
  </si>
  <si>
    <t>Detergent gel dezinfectant pentru WC 750 ml, tip DOMESTOS</t>
  </si>
  <si>
    <t>SERVICIUL MANAGEMENT DE CAZ ȘI PROTECTIE PERSOANE VÂRSTNICE</t>
  </si>
  <si>
    <t>Soluție gel pentru desfundat țevi 1 l</t>
  </si>
  <si>
    <t>Detergent dezinfectant pentru pardoseli, 1 litru, cu aviz MS</t>
  </si>
  <si>
    <t>Detergent lichid vase  cu pompă dozatoare, 1 L</t>
  </si>
  <si>
    <t>Găleată PVC, 5 litri</t>
  </si>
  <si>
    <t>Găleată PVC, 10 litri</t>
  </si>
  <si>
    <t>77.</t>
  </si>
  <si>
    <t>78.</t>
  </si>
  <si>
    <t>Saci menaj 60 l, 10 buc/set</t>
  </si>
  <si>
    <t>Saci menaj 35 l, 50 buc/rolă</t>
  </si>
  <si>
    <t>Saci menaj 120 l, 10 buc/rola</t>
  </si>
  <si>
    <t>Saci menaj 240 l, 10 buc/set</t>
  </si>
  <si>
    <t>DIRECȚIA LOCUINȚE SOCIALE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</si>
</sst>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[Red]0.00"/>
    <numFmt numFmtId="165" formatCode="0;[Red]0"/>
    <numFmt numFmtId="166" formatCode="[$-F400]h:mm:ss\ AM/PM"/>
  </numFmts>
  <fonts count="14"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Verdana 9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5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horizontal="center" wrapText="1"/>
    </xf>
    <xf numFmtId="164" fontId="6" fillId="2" borderId="0" xfId="0" applyNumberFormat="1" applyFont="1" applyFill="1" applyAlignment="1">
      <alignment horizont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5" fontId="7" fillId="2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0" fontId="12" fillId="0" borderId="0" xfId="0" applyFont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166" fontId="7" fillId="2" borderId="1" xfId="0" applyNumberFormat="1" applyFont="1" applyFill="1" applyBorder="1" applyAlignment="1">
      <alignment horizontal="center" vertical="center" textRotation="90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13" fillId="0" borderId="0" xfId="0" applyFont="1"/>
    <xf numFmtId="164" fontId="13" fillId="0" borderId="0" xfId="0" applyNumberFormat="1" applyFont="1"/>
    <xf numFmtId="0" fontId="11" fillId="0" borderId="0" xfId="0" applyFont="1" applyAlignment="1">
      <alignment wrapText="1"/>
    </xf>
    <xf numFmtId="164" fontId="11" fillId="0" borderId="0" xfId="0" applyNumberFormat="1" applyFont="1" applyAlignment="1">
      <alignment wrapText="1"/>
    </xf>
    <xf numFmtId="164" fontId="12" fillId="0" borderId="0" xfId="0" applyNumberFormat="1" applyFont="1"/>
    <xf numFmtId="0" fontId="11" fillId="0" borderId="0" xfId="0" applyFont="1"/>
    <xf numFmtId="164" fontId="1" fillId="0" borderId="0" xfId="0" applyNumberFormat="1" applyFont="1"/>
    <xf numFmtId="164" fontId="11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right" wrapText="1"/>
    </xf>
    <xf numFmtId="164" fontId="7" fillId="2" borderId="3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164" fontId="7" fillId="2" borderId="4" xfId="0" applyNumberFormat="1" applyFont="1" applyFill="1" applyBorder="1" applyAlignment="1">
      <alignment horizontal="center" wrapText="1"/>
    </xf>
    <xf numFmtId="164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6F7DA-D447-49DB-970F-5B5134444BBE}">
  <dimension ref="A1:N108"/>
  <sheetViews>
    <sheetView tabSelected="1" zoomScale="145" zoomScaleNormal="145" workbookViewId="0">
      <selection sqref="A1:N1"/>
    </sheetView>
  </sheetViews>
  <sheetFormatPr defaultRowHeight="15"/>
  <cols>
    <col min="1" max="1" width="4.140625" style="1" customWidth="1"/>
    <col min="2" max="2" width="16.85546875" style="8" customWidth="1"/>
    <col min="3" max="3" width="6.42578125" style="1" customWidth="1"/>
    <col min="4" max="4" width="7.5703125" style="1" customWidth="1"/>
    <col min="5" max="5" width="6.85546875" style="1" customWidth="1"/>
    <col min="6" max="6" width="6.7109375" style="1" customWidth="1"/>
    <col min="7" max="7" width="7.5703125" style="1" customWidth="1"/>
    <col min="8" max="8" width="7.85546875" style="1" customWidth="1"/>
    <col min="9" max="9" width="6.5703125" style="1" customWidth="1"/>
    <col min="10" max="10" width="6.7109375" style="1" customWidth="1"/>
    <col min="11" max="11" width="7.42578125" style="1" customWidth="1"/>
    <col min="12" max="12" width="7.85546875" style="1" customWidth="1"/>
    <col min="13" max="13" width="6.7109375" style="1" customWidth="1"/>
    <col min="14" max="14" width="8.42578125" style="1" customWidth="1"/>
  </cols>
  <sheetData>
    <row r="1" spans="1:14" s="7" customForma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7" customForma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s="7" customFormat="1">
      <c r="A3" s="53" t="s">
        <v>114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6"/>
      <c r="B4" s="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1" customFormat="1" ht="15.75" customHeight="1">
      <c r="A5" s="11"/>
      <c r="B5" s="12"/>
      <c r="C5" s="13"/>
      <c r="D5" s="14"/>
      <c r="E5" s="55" t="s">
        <v>4</v>
      </c>
      <c r="F5" s="56"/>
      <c r="G5" s="56"/>
      <c r="H5" s="56"/>
      <c r="I5" s="56"/>
      <c r="J5" s="56"/>
      <c r="K5" s="56"/>
      <c r="L5" s="57"/>
      <c r="M5" s="15"/>
      <c r="N5" s="16"/>
    </row>
    <row r="6" spans="1:14" s="2" customFormat="1" ht="104.25">
      <c r="A6" s="17" t="s">
        <v>0</v>
      </c>
      <c r="B6" s="18" t="s">
        <v>165</v>
      </c>
      <c r="C6" s="19" t="s">
        <v>1</v>
      </c>
      <c r="D6" s="20" t="s">
        <v>130</v>
      </c>
      <c r="E6" s="21" t="s">
        <v>47</v>
      </c>
      <c r="F6" s="21" t="s">
        <v>120</v>
      </c>
      <c r="G6" s="21" t="s">
        <v>169</v>
      </c>
      <c r="H6" s="21" t="s">
        <v>121</v>
      </c>
      <c r="I6" s="21" t="s">
        <v>122</v>
      </c>
      <c r="J6" s="21" t="s">
        <v>181</v>
      </c>
      <c r="K6" s="42" t="s">
        <v>37</v>
      </c>
      <c r="L6" s="42" t="s">
        <v>96</v>
      </c>
      <c r="M6" s="22" t="s">
        <v>2</v>
      </c>
      <c r="N6" s="21" t="s">
        <v>3</v>
      </c>
    </row>
    <row r="7" spans="1:14" s="4" customFormat="1" ht="36">
      <c r="A7" s="34" t="s">
        <v>5</v>
      </c>
      <c r="B7" s="23" t="s">
        <v>149</v>
      </c>
      <c r="C7" s="24" t="s">
        <v>36</v>
      </c>
      <c r="D7" s="32"/>
      <c r="E7" s="43">
        <v>8</v>
      </c>
      <c r="F7" s="43">
        <v>2</v>
      </c>
      <c r="G7" s="43">
        <v>40</v>
      </c>
      <c r="H7" s="43">
        <v>40</v>
      </c>
      <c r="I7" s="43">
        <v>30</v>
      </c>
      <c r="J7" s="43">
        <v>2</v>
      </c>
      <c r="K7" s="43">
        <v>20</v>
      </c>
      <c r="L7" s="43">
        <v>270</v>
      </c>
      <c r="M7" s="25">
        <f t="shared" ref="M7" si="0">SUM(E7:L7)</f>
        <v>412</v>
      </c>
      <c r="N7" s="26">
        <f t="shared" ref="N7" si="1">D7*M7</f>
        <v>0</v>
      </c>
    </row>
    <row r="8" spans="1:14" s="2" customFormat="1" ht="15" customHeight="1">
      <c r="A8" s="34" t="s">
        <v>6</v>
      </c>
      <c r="B8" s="23" t="s">
        <v>53</v>
      </c>
      <c r="C8" s="27" t="s">
        <v>36</v>
      </c>
      <c r="D8" s="33"/>
      <c r="E8" s="25"/>
      <c r="F8" s="25"/>
      <c r="G8" s="25"/>
      <c r="H8" s="25">
        <v>6</v>
      </c>
      <c r="I8" s="25"/>
      <c r="J8" s="25"/>
      <c r="K8" s="25"/>
      <c r="L8" s="25">
        <v>160</v>
      </c>
      <c r="M8" s="25">
        <f>SUM(E8:L8)</f>
        <v>166</v>
      </c>
      <c r="N8" s="26">
        <f>D8*M8</f>
        <v>0</v>
      </c>
    </row>
    <row r="9" spans="1:14" s="2" customFormat="1" ht="84" customHeight="1">
      <c r="A9" s="34" t="s">
        <v>7</v>
      </c>
      <c r="B9" s="23" t="s">
        <v>131</v>
      </c>
      <c r="C9" s="27" t="s">
        <v>36</v>
      </c>
      <c r="D9" s="33"/>
      <c r="E9" s="25"/>
      <c r="F9" s="25"/>
      <c r="G9" s="25"/>
      <c r="H9" s="25"/>
      <c r="I9" s="25"/>
      <c r="J9" s="25"/>
      <c r="K9" s="25">
        <v>100</v>
      </c>
      <c r="L9" s="25"/>
      <c r="M9" s="25">
        <f t="shared" ref="M9:M74" si="2">SUM(E9:L9)</f>
        <v>100</v>
      </c>
      <c r="N9" s="26">
        <f t="shared" ref="N9:N74" si="3">D9*M9</f>
        <v>0</v>
      </c>
    </row>
    <row r="10" spans="1:14" s="2" customFormat="1" ht="33" customHeight="1">
      <c r="A10" s="34" t="s">
        <v>8</v>
      </c>
      <c r="B10" s="23" t="s">
        <v>54</v>
      </c>
      <c r="C10" s="27" t="s">
        <v>38</v>
      </c>
      <c r="D10" s="33"/>
      <c r="E10" s="25"/>
      <c r="F10" s="25">
        <v>10</v>
      </c>
      <c r="G10" s="25">
        <v>20</v>
      </c>
      <c r="H10" s="25">
        <v>50</v>
      </c>
      <c r="I10" s="25"/>
      <c r="J10" s="25">
        <v>20</v>
      </c>
      <c r="K10" s="25">
        <v>30</v>
      </c>
      <c r="L10" s="25">
        <v>35</v>
      </c>
      <c r="M10" s="25">
        <f t="shared" si="2"/>
        <v>165</v>
      </c>
      <c r="N10" s="26">
        <f t="shared" si="3"/>
        <v>0</v>
      </c>
    </row>
    <row r="11" spans="1:14" s="2" customFormat="1" ht="27.75" customHeight="1">
      <c r="A11" s="34" t="s">
        <v>156</v>
      </c>
      <c r="B11" s="23" t="s">
        <v>123</v>
      </c>
      <c r="C11" s="27" t="s">
        <v>36</v>
      </c>
      <c r="D11" s="33"/>
      <c r="E11" s="25"/>
      <c r="F11" s="25">
        <v>60</v>
      </c>
      <c r="G11" s="25">
        <v>100</v>
      </c>
      <c r="H11" s="25"/>
      <c r="I11" s="25">
        <v>144</v>
      </c>
      <c r="J11" s="25">
        <v>5</v>
      </c>
      <c r="K11" s="25"/>
      <c r="L11" s="25"/>
      <c r="M11" s="25">
        <f t="shared" si="2"/>
        <v>309</v>
      </c>
      <c r="N11" s="26">
        <f t="shared" si="3"/>
        <v>0</v>
      </c>
    </row>
    <row r="12" spans="1:14" s="2" customFormat="1" ht="26.25" customHeight="1">
      <c r="A12" s="34" t="s">
        <v>9</v>
      </c>
      <c r="B12" s="23" t="s">
        <v>132</v>
      </c>
      <c r="C12" s="27" t="s">
        <v>36</v>
      </c>
      <c r="D12" s="33"/>
      <c r="E12" s="25"/>
      <c r="F12" s="25"/>
      <c r="G12" s="25"/>
      <c r="H12" s="25"/>
      <c r="I12" s="25"/>
      <c r="J12" s="25"/>
      <c r="K12" s="25">
        <v>50</v>
      </c>
      <c r="L12" s="25"/>
      <c r="M12" s="25">
        <f t="shared" si="2"/>
        <v>50</v>
      </c>
      <c r="N12" s="26">
        <f t="shared" si="3"/>
        <v>0</v>
      </c>
    </row>
    <row r="13" spans="1:14" s="2" customFormat="1" ht="27.75" customHeight="1">
      <c r="A13" s="34" t="s">
        <v>10</v>
      </c>
      <c r="B13" s="23" t="s">
        <v>61</v>
      </c>
      <c r="C13" s="27" t="s">
        <v>36</v>
      </c>
      <c r="D13" s="33"/>
      <c r="E13" s="25"/>
      <c r="F13" s="25"/>
      <c r="G13" s="25"/>
      <c r="H13" s="25"/>
      <c r="I13" s="25"/>
      <c r="J13" s="25">
        <v>6</v>
      </c>
      <c r="K13" s="25"/>
      <c r="L13" s="25">
        <v>50</v>
      </c>
      <c r="M13" s="25">
        <f t="shared" si="2"/>
        <v>56</v>
      </c>
      <c r="N13" s="26">
        <f t="shared" si="3"/>
        <v>0</v>
      </c>
    </row>
    <row r="14" spans="1:14" s="2" customFormat="1" ht="22.5" customHeight="1">
      <c r="A14" s="34" t="s">
        <v>11</v>
      </c>
      <c r="B14" s="23" t="s">
        <v>97</v>
      </c>
      <c r="C14" s="27" t="s">
        <v>36</v>
      </c>
      <c r="D14" s="33"/>
      <c r="E14" s="25"/>
      <c r="F14" s="25"/>
      <c r="G14" s="25"/>
      <c r="H14" s="25"/>
      <c r="I14" s="25"/>
      <c r="J14" s="25"/>
      <c r="K14" s="25"/>
      <c r="L14" s="25">
        <v>10</v>
      </c>
      <c r="M14" s="25">
        <f t="shared" si="2"/>
        <v>10</v>
      </c>
      <c r="N14" s="26">
        <f t="shared" si="3"/>
        <v>0</v>
      </c>
    </row>
    <row r="15" spans="1:14" s="2" customFormat="1" ht="48.75" customHeight="1">
      <c r="A15" s="34" t="s">
        <v>12</v>
      </c>
      <c r="B15" s="23" t="s">
        <v>164</v>
      </c>
      <c r="C15" s="27" t="s">
        <v>36</v>
      </c>
      <c r="D15" s="33"/>
      <c r="E15" s="25"/>
      <c r="F15" s="25"/>
      <c r="G15" s="25"/>
      <c r="H15" s="25"/>
      <c r="I15" s="25"/>
      <c r="J15" s="25">
        <v>2</v>
      </c>
      <c r="K15" s="25"/>
      <c r="L15" s="25">
        <v>450</v>
      </c>
      <c r="M15" s="25">
        <f t="shared" si="2"/>
        <v>452</v>
      </c>
      <c r="N15" s="26">
        <f t="shared" si="3"/>
        <v>0</v>
      </c>
    </row>
    <row r="16" spans="1:14" s="2" customFormat="1" ht="49.5" customHeight="1">
      <c r="A16" s="34" t="s">
        <v>13</v>
      </c>
      <c r="B16" s="23" t="s">
        <v>137</v>
      </c>
      <c r="C16" s="27" t="s">
        <v>36</v>
      </c>
      <c r="D16" s="33"/>
      <c r="E16" s="25"/>
      <c r="F16" s="25"/>
      <c r="G16" s="25"/>
      <c r="H16" s="25"/>
      <c r="I16" s="25"/>
      <c r="J16" s="25">
        <v>2</v>
      </c>
      <c r="K16" s="25">
        <v>30</v>
      </c>
      <c r="L16" s="25">
        <v>130</v>
      </c>
      <c r="M16" s="25">
        <f t="shared" si="2"/>
        <v>162</v>
      </c>
      <c r="N16" s="26">
        <f t="shared" si="3"/>
        <v>0</v>
      </c>
    </row>
    <row r="17" spans="1:14" s="2" customFormat="1" ht="24.75" customHeight="1">
      <c r="A17" s="34" t="s">
        <v>14</v>
      </c>
      <c r="B17" s="23" t="s">
        <v>166</v>
      </c>
      <c r="C17" s="27" t="s">
        <v>36</v>
      </c>
      <c r="D17" s="33"/>
      <c r="E17" s="25">
        <v>8</v>
      </c>
      <c r="F17" s="25">
        <v>30</v>
      </c>
      <c r="G17" s="25">
        <v>40</v>
      </c>
      <c r="H17" s="25"/>
      <c r="I17" s="25">
        <v>72</v>
      </c>
      <c r="J17" s="25">
        <v>10</v>
      </c>
      <c r="K17" s="25">
        <v>15</v>
      </c>
      <c r="L17" s="25">
        <v>540</v>
      </c>
      <c r="M17" s="25">
        <f t="shared" si="2"/>
        <v>715</v>
      </c>
      <c r="N17" s="26">
        <f t="shared" si="3"/>
        <v>0</v>
      </c>
    </row>
    <row r="18" spans="1:14" s="2" customFormat="1" ht="108" customHeight="1">
      <c r="A18" s="34" t="s">
        <v>15</v>
      </c>
      <c r="B18" s="23" t="s">
        <v>136</v>
      </c>
      <c r="C18" s="27" t="s">
        <v>36</v>
      </c>
      <c r="D18" s="33"/>
      <c r="E18" s="25"/>
      <c r="F18" s="25"/>
      <c r="G18" s="25"/>
      <c r="H18" s="25"/>
      <c r="I18" s="25"/>
      <c r="J18" s="25"/>
      <c r="K18" s="25">
        <v>30</v>
      </c>
      <c r="L18" s="25"/>
      <c r="M18" s="25">
        <f t="shared" si="2"/>
        <v>30</v>
      </c>
      <c r="N18" s="26">
        <f t="shared" si="3"/>
        <v>0</v>
      </c>
    </row>
    <row r="19" spans="1:14" s="2" customFormat="1" ht="32.25" customHeight="1">
      <c r="A19" s="34" t="s">
        <v>16</v>
      </c>
      <c r="B19" s="23" t="s">
        <v>150</v>
      </c>
      <c r="C19" s="27" t="s">
        <v>36</v>
      </c>
      <c r="D19" s="33"/>
      <c r="E19" s="25"/>
      <c r="F19" s="25"/>
      <c r="G19" s="25"/>
      <c r="H19" s="25"/>
      <c r="I19" s="25"/>
      <c r="J19" s="25"/>
      <c r="K19" s="25"/>
      <c r="L19" s="25">
        <v>25</v>
      </c>
      <c r="M19" s="25">
        <f t="shared" si="2"/>
        <v>25</v>
      </c>
      <c r="N19" s="26">
        <f t="shared" si="3"/>
        <v>0</v>
      </c>
    </row>
    <row r="20" spans="1:14" s="2" customFormat="1" ht="39" customHeight="1">
      <c r="A20" s="34" t="s">
        <v>17</v>
      </c>
      <c r="B20" s="23" t="s">
        <v>126</v>
      </c>
      <c r="C20" s="27" t="s">
        <v>36</v>
      </c>
      <c r="D20" s="33"/>
      <c r="E20" s="25"/>
      <c r="F20" s="25"/>
      <c r="G20" s="25"/>
      <c r="H20" s="25">
        <v>12</v>
      </c>
      <c r="I20" s="25"/>
      <c r="J20" s="25">
        <v>5</v>
      </c>
      <c r="K20" s="25"/>
      <c r="L20" s="25"/>
      <c r="M20" s="25">
        <f t="shared" si="2"/>
        <v>17</v>
      </c>
      <c r="N20" s="26">
        <f t="shared" si="3"/>
        <v>0</v>
      </c>
    </row>
    <row r="21" spans="1:14" s="2" customFormat="1" ht="37.5" customHeight="1">
      <c r="A21" s="34" t="s">
        <v>157</v>
      </c>
      <c r="B21" s="23" t="s">
        <v>115</v>
      </c>
      <c r="C21" s="27" t="s">
        <v>36</v>
      </c>
      <c r="D21" s="33"/>
      <c r="E21" s="25">
        <v>8</v>
      </c>
      <c r="F21" s="25"/>
      <c r="G21" s="25"/>
      <c r="H21" s="25"/>
      <c r="I21" s="25"/>
      <c r="J21" s="25"/>
      <c r="K21" s="25"/>
      <c r="L21" s="25"/>
      <c r="M21" s="25">
        <f t="shared" si="2"/>
        <v>8</v>
      </c>
      <c r="N21" s="26">
        <f t="shared" si="3"/>
        <v>0</v>
      </c>
    </row>
    <row r="22" spans="1:14" s="2" customFormat="1" ht="43.5" customHeight="1">
      <c r="A22" s="34" t="s">
        <v>18</v>
      </c>
      <c r="B22" s="23" t="s">
        <v>168</v>
      </c>
      <c r="C22" s="27" t="s">
        <v>36</v>
      </c>
      <c r="D22" s="33"/>
      <c r="E22" s="25">
        <v>8</v>
      </c>
      <c r="F22" s="25">
        <v>80</v>
      </c>
      <c r="G22" s="25">
        <v>50</v>
      </c>
      <c r="H22" s="25">
        <v>46</v>
      </c>
      <c r="I22" s="25">
        <v>60</v>
      </c>
      <c r="J22" s="25">
        <v>30</v>
      </c>
      <c r="K22" s="25">
        <v>40</v>
      </c>
      <c r="L22" s="25"/>
      <c r="M22" s="25">
        <f t="shared" si="2"/>
        <v>314</v>
      </c>
      <c r="N22" s="26">
        <f t="shared" si="3"/>
        <v>0</v>
      </c>
    </row>
    <row r="23" spans="1:14" s="2" customFormat="1" ht="36.75" customHeight="1">
      <c r="A23" s="34" t="s">
        <v>158</v>
      </c>
      <c r="B23" s="23" t="s">
        <v>172</v>
      </c>
      <c r="C23" s="27" t="s">
        <v>36</v>
      </c>
      <c r="D23" s="33"/>
      <c r="E23" s="25"/>
      <c r="F23" s="25">
        <v>3</v>
      </c>
      <c r="G23" s="25">
        <v>10</v>
      </c>
      <c r="H23" s="25">
        <v>10</v>
      </c>
      <c r="I23" s="25"/>
      <c r="J23" s="25">
        <v>10</v>
      </c>
      <c r="K23" s="25"/>
      <c r="L23" s="25">
        <v>500</v>
      </c>
      <c r="M23" s="25">
        <f t="shared" si="2"/>
        <v>533</v>
      </c>
      <c r="N23" s="26">
        <f t="shared" si="3"/>
        <v>0</v>
      </c>
    </row>
    <row r="24" spans="1:14" s="2" customFormat="1" ht="86.25" customHeight="1">
      <c r="A24" s="34" t="s">
        <v>19</v>
      </c>
      <c r="B24" s="23" t="s">
        <v>133</v>
      </c>
      <c r="C24" s="27" t="s">
        <v>36</v>
      </c>
      <c r="D24" s="33"/>
      <c r="E24" s="25"/>
      <c r="F24" s="25"/>
      <c r="G24" s="25"/>
      <c r="H24" s="25"/>
      <c r="I24" s="25"/>
      <c r="J24" s="25"/>
      <c r="K24" s="25">
        <v>40</v>
      </c>
      <c r="L24" s="25"/>
      <c r="M24" s="25">
        <f t="shared" si="2"/>
        <v>40</v>
      </c>
      <c r="N24" s="26">
        <f t="shared" si="3"/>
        <v>0</v>
      </c>
    </row>
    <row r="25" spans="1:14" s="2" customFormat="1" ht="45.75" customHeight="1">
      <c r="A25" s="34" t="s">
        <v>20</v>
      </c>
      <c r="B25" s="23" t="s">
        <v>134</v>
      </c>
      <c r="C25" s="27" t="s">
        <v>36</v>
      </c>
      <c r="D25" s="33"/>
      <c r="E25" s="25"/>
      <c r="F25" s="25">
        <v>5</v>
      </c>
      <c r="G25" s="25">
        <v>100</v>
      </c>
      <c r="H25" s="25">
        <v>20</v>
      </c>
      <c r="I25" s="25">
        <v>36</v>
      </c>
      <c r="J25" s="25">
        <v>5</v>
      </c>
      <c r="K25" s="25">
        <v>15</v>
      </c>
      <c r="L25" s="25">
        <v>300</v>
      </c>
      <c r="M25" s="25">
        <f t="shared" si="2"/>
        <v>481</v>
      </c>
      <c r="N25" s="26">
        <f t="shared" si="3"/>
        <v>0</v>
      </c>
    </row>
    <row r="26" spans="1:14" s="2" customFormat="1" ht="36" customHeight="1">
      <c r="A26" s="34" t="s">
        <v>21</v>
      </c>
      <c r="B26" s="23" t="s">
        <v>171</v>
      </c>
      <c r="C26" s="27" t="s">
        <v>36</v>
      </c>
      <c r="D26" s="33"/>
      <c r="E26" s="25"/>
      <c r="F26" s="25"/>
      <c r="G26" s="25"/>
      <c r="H26" s="25"/>
      <c r="I26" s="25"/>
      <c r="J26" s="25">
        <v>10</v>
      </c>
      <c r="K26" s="25">
        <v>40</v>
      </c>
      <c r="L26" s="25">
        <v>320</v>
      </c>
      <c r="M26" s="25">
        <f t="shared" si="2"/>
        <v>370</v>
      </c>
      <c r="N26" s="26">
        <f t="shared" si="3"/>
        <v>0</v>
      </c>
    </row>
    <row r="27" spans="1:14" s="2" customFormat="1" ht="45.75" customHeight="1">
      <c r="A27" s="34" t="s">
        <v>22</v>
      </c>
      <c r="B27" s="23" t="s">
        <v>66</v>
      </c>
      <c r="C27" s="27" t="s">
        <v>36</v>
      </c>
      <c r="D27" s="33"/>
      <c r="E27" s="25"/>
      <c r="F27" s="25"/>
      <c r="G27" s="25"/>
      <c r="H27" s="25"/>
      <c r="I27" s="25"/>
      <c r="J27" s="25"/>
      <c r="K27" s="25">
        <v>40</v>
      </c>
      <c r="L27" s="25">
        <v>160</v>
      </c>
      <c r="M27" s="25">
        <f t="shared" si="2"/>
        <v>200</v>
      </c>
      <c r="N27" s="26">
        <f t="shared" si="3"/>
        <v>0</v>
      </c>
    </row>
    <row r="28" spans="1:14" s="2" customFormat="1" ht="60.75" customHeight="1">
      <c r="A28" s="34" t="s">
        <v>23</v>
      </c>
      <c r="B28" s="23" t="s">
        <v>135</v>
      </c>
      <c r="C28" s="27" t="s">
        <v>36</v>
      </c>
      <c r="D28" s="33"/>
      <c r="E28" s="25"/>
      <c r="F28" s="25"/>
      <c r="G28" s="25"/>
      <c r="H28" s="25"/>
      <c r="I28" s="25"/>
      <c r="J28" s="25"/>
      <c r="K28" s="25">
        <v>25</v>
      </c>
      <c r="L28" s="25"/>
      <c r="M28" s="25">
        <f t="shared" si="2"/>
        <v>25</v>
      </c>
      <c r="N28" s="26">
        <f t="shared" si="3"/>
        <v>0</v>
      </c>
    </row>
    <row r="29" spans="1:14" s="2" customFormat="1" ht="34.5" customHeight="1">
      <c r="A29" s="34" t="s">
        <v>24</v>
      </c>
      <c r="B29" s="23" t="s">
        <v>116</v>
      </c>
      <c r="C29" s="27" t="s">
        <v>36</v>
      </c>
      <c r="D29" s="33"/>
      <c r="E29" s="25">
        <v>4</v>
      </c>
      <c r="F29" s="25"/>
      <c r="G29" s="25"/>
      <c r="H29" s="25"/>
      <c r="I29" s="25"/>
      <c r="J29" s="25">
        <v>5</v>
      </c>
      <c r="K29" s="25"/>
      <c r="L29" s="25"/>
      <c r="M29" s="25">
        <f t="shared" si="2"/>
        <v>9</v>
      </c>
      <c r="N29" s="26">
        <f t="shared" si="3"/>
        <v>0</v>
      </c>
    </row>
    <row r="30" spans="1:14" s="2" customFormat="1" ht="24" customHeight="1">
      <c r="A30" s="34" t="s">
        <v>25</v>
      </c>
      <c r="B30" s="23" t="s">
        <v>127</v>
      </c>
      <c r="C30" s="27" t="s">
        <v>36</v>
      </c>
      <c r="D30" s="33"/>
      <c r="E30" s="25"/>
      <c r="F30" s="25"/>
      <c r="G30" s="25"/>
      <c r="H30" s="25">
        <v>10</v>
      </c>
      <c r="I30" s="25"/>
      <c r="J30" s="25"/>
      <c r="K30" s="25"/>
      <c r="L30" s="25"/>
      <c r="M30" s="25">
        <f t="shared" si="2"/>
        <v>10</v>
      </c>
      <c r="N30" s="26">
        <f t="shared" si="3"/>
        <v>0</v>
      </c>
    </row>
    <row r="31" spans="1:14" s="2" customFormat="1" ht="26.25" customHeight="1">
      <c r="A31" s="34" t="s">
        <v>26</v>
      </c>
      <c r="B31" s="23" t="s">
        <v>67</v>
      </c>
      <c r="C31" s="27" t="s">
        <v>36</v>
      </c>
      <c r="D31" s="33"/>
      <c r="E31" s="25"/>
      <c r="F31" s="25">
        <v>5</v>
      </c>
      <c r="G31" s="25">
        <v>6</v>
      </c>
      <c r="H31" s="25">
        <v>6</v>
      </c>
      <c r="I31" s="25">
        <v>6</v>
      </c>
      <c r="J31" s="25">
        <v>5</v>
      </c>
      <c r="K31" s="25">
        <v>10</v>
      </c>
      <c r="L31" s="25">
        <v>15</v>
      </c>
      <c r="M31" s="25">
        <f t="shared" si="2"/>
        <v>53</v>
      </c>
      <c r="N31" s="26">
        <f t="shared" si="3"/>
        <v>0</v>
      </c>
    </row>
    <row r="32" spans="1:14" s="2" customFormat="1" ht="26.25" customHeight="1">
      <c r="A32" s="34" t="s">
        <v>27</v>
      </c>
      <c r="B32" s="23" t="s">
        <v>173</v>
      </c>
      <c r="C32" s="27" t="s">
        <v>36</v>
      </c>
      <c r="D32" s="33"/>
      <c r="E32" s="25"/>
      <c r="F32" s="25"/>
      <c r="G32" s="25"/>
      <c r="H32" s="25"/>
      <c r="I32" s="25"/>
      <c r="J32" s="25">
        <v>2</v>
      </c>
      <c r="K32" s="25"/>
      <c r="L32" s="25">
        <v>10</v>
      </c>
      <c r="M32" s="25">
        <f t="shared" si="2"/>
        <v>12</v>
      </c>
      <c r="N32" s="26">
        <f t="shared" si="3"/>
        <v>0</v>
      </c>
    </row>
    <row r="33" spans="1:14" s="2" customFormat="1" ht="26.25" customHeight="1">
      <c r="A33" s="34" t="s">
        <v>28</v>
      </c>
      <c r="B33" s="23" t="s">
        <v>174</v>
      </c>
      <c r="C33" s="27" t="s">
        <v>36</v>
      </c>
      <c r="D33" s="33"/>
      <c r="E33" s="25"/>
      <c r="F33" s="25"/>
      <c r="G33" s="25"/>
      <c r="H33" s="25"/>
      <c r="I33" s="25"/>
      <c r="J33" s="25"/>
      <c r="K33" s="25"/>
      <c r="L33" s="25">
        <v>10</v>
      </c>
      <c r="M33" s="25">
        <f t="shared" si="2"/>
        <v>10</v>
      </c>
      <c r="N33" s="26">
        <f t="shared" si="3"/>
        <v>0</v>
      </c>
    </row>
    <row r="34" spans="1:14" s="2" customFormat="1" ht="24.75" customHeight="1">
      <c r="A34" s="34" t="s">
        <v>29</v>
      </c>
      <c r="B34" s="23" t="s">
        <v>151</v>
      </c>
      <c r="C34" s="27" t="s">
        <v>36</v>
      </c>
      <c r="D34" s="33"/>
      <c r="E34" s="25"/>
      <c r="F34" s="25"/>
      <c r="G34" s="25"/>
      <c r="H34" s="25"/>
      <c r="I34" s="25"/>
      <c r="J34" s="25"/>
      <c r="K34" s="25"/>
      <c r="L34" s="25">
        <v>2</v>
      </c>
      <c r="M34" s="25">
        <f t="shared" si="2"/>
        <v>2</v>
      </c>
      <c r="N34" s="26">
        <f t="shared" si="3"/>
        <v>0</v>
      </c>
    </row>
    <row r="35" spans="1:14" s="2" customFormat="1" ht="27" customHeight="1">
      <c r="A35" s="34" t="s">
        <v>30</v>
      </c>
      <c r="B35" s="23" t="s">
        <v>68</v>
      </c>
      <c r="C35" s="27" t="s">
        <v>36</v>
      </c>
      <c r="D35" s="33"/>
      <c r="E35" s="25"/>
      <c r="F35" s="25">
        <v>5</v>
      </c>
      <c r="G35" s="25">
        <v>10</v>
      </c>
      <c r="H35" s="25"/>
      <c r="I35" s="25">
        <v>10</v>
      </c>
      <c r="J35" s="25">
        <v>3</v>
      </c>
      <c r="K35" s="25">
        <v>5</v>
      </c>
      <c r="L35" s="25">
        <v>10</v>
      </c>
      <c r="M35" s="25">
        <f t="shared" si="2"/>
        <v>43</v>
      </c>
      <c r="N35" s="26">
        <f t="shared" si="3"/>
        <v>0</v>
      </c>
    </row>
    <row r="36" spans="1:14" s="2" customFormat="1" ht="18.75" customHeight="1">
      <c r="A36" s="34" t="s">
        <v>31</v>
      </c>
      <c r="B36" s="23" t="s">
        <v>98</v>
      </c>
      <c r="C36" s="27" t="s">
        <v>36</v>
      </c>
      <c r="D36" s="33"/>
      <c r="E36" s="25"/>
      <c r="F36" s="25"/>
      <c r="G36" s="25"/>
      <c r="H36" s="25"/>
      <c r="I36" s="25"/>
      <c r="J36" s="25">
        <v>200</v>
      </c>
      <c r="K36" s="25"/>
      <c r="L36" s="25">
        <v>6000</v>
      </c>
      <c r="M36" s="25">
        <f t="shared" si="2"/>
        <v>6200</v>
      </c>
      <c r="N36" s="26">
        <f t="shared" si="3"/>
        <v>0</v>
      </c>
    </row>
    <row r="37" spans="1:14" s="2" customFormat="1" ht="30" customHeight="1">
      <c r="A37" s="34" t="s">
        <v>32</v>
      </c>
      <c r="B37" s="23" t="s">
        <v>55</v>
      </c>
      <c r="C37" s="27" t="s">
        <v>39</v>
      </c>
      <c r="D37" s="33"/>
      <c r="E37" s="25">
        <v>35</v>
      </c>
      <c r="F37" s="25">
        <v>100</v>
      </c>
      <c r="G37" s="25">
        <v>1000</v>
      </c>
      <c r="H37" s="25">
        <v>1000</v>
      </c>
      <c r="I37" s="25">
        <v>250</v>
      </c>
      <c r="J37" s="25"/>
      <c r="K37" s="25">
        <v>50</v>
      </c>
      <c r="L37" s="25"/>
      <c r="M37" s="25">
        <f t="shared" si="2"/>
        <v>2435</v>
      </c>
      <c r="N37" s="26">
        <f t="shared" si="3"/>
        <v>0</v>
      </c>
    </row>
    <row r="38" spans="1:14" s="2" customFormat="1" ht="36" customHeight="1">
      <c r="A38" s="34" t="s">
        <v>33</v>
      </c>
      <c r="B38" s="23" t="s">
        <v>152</v>
      </c>
      <c r="C38" s="27" t="s">
        <v>36</v>
      </c>
      <c r="D38" s="33"/>
      <c r="E38" s="25"/>
      <c r="F38" s="25"/>
      <c r="G38" s="25"/>
      <c r="H38" s="25"/>
      <c r="I38" s="25"/>
      <c r="J38" s="25"/>
      <c r="K38" s="25"/>
      <c r="L38" s="25">
        <v>40</v>
      </c>
      <c r="M38" s="25">
        <f t="shared" si="2"/>
        <v>40</v>
      </c>
      <c r="N38" s="26">
        <f t="shared" si="3"/>
        <v>0</v>
      </c>
    </row>
    <row r="39" spans="1:14" s="2" customFormat="1" ht="32.25" customHeight="1">
      <c r="A39" s="34" t="s">
        <v>34</v>
      </c>
      <c r="B39" s="23" t="s">
        <v>124</v>
      </c>
      <c r="C39" s="27" t="s">
        <v>36</v>
      </c>
      <c r="D39" s="33"/>
      <c r="E39" s="25"/>
      <c r="F39" s="25">
        <v>20</v>
      </c>
      <c r="G39" s="25">
        <v>50</v>
      </c>
      <c r="H39" s="25">
        <v>60</v>
      </c>
      <c r="I39" s="25"/>
      <c r="J39" s="25">
        <v>20</v>
      </c>
      <c r="K39" s="25">
        <v>40</v>
      </c>
      <c r="L39" s="25"/>
      <c r="M39" s="25">
        <f t="shared" si="2"/>
        <v>190</v>
      </c>
      <c r="N39" s="26">
        <f t="shared" si="3"/>
        <v>0</v>
      </c>
    </row>
    <row r="40" spans="1:14" s="2" customFormat="1" ht="33.75" customHeight="1">
      <c r="A40" s="34" t="s">
        <v>35</v>
      </c>
      <c r="B40" s="23" t="s">
        <v>56</v>
      </c>
      <c r="C40" s="27" t="s">
        <v>38</v>
      </c>
      <c r="D40" s="33"/>
      <c r="E40" s="25">
        <v>5</v>
      </c>
      <c r="F40" s="25">
        <v>50</v>
      </c>
      <c r="G40" s="25">
        <v>100</v>
      </c>
      <c r="H40" s="25">
        <v>50</v>
      </c>
      <c r="I40" s="25">
        <v>36</v>
      </c>
      <c r="J40" s="25">
        <v>20</v>
      </c>
      <c r="K40" s="25"/>
      <c r="L40" s="25">
        <v>300</v>
      </c>
      <c r="M40" s="25">
        <f t="shared" si="2"/>
        <v>561</v>
      </c>
      <c r="N40" s="26">
        <f t="shared" si="3"/>
        <v>0</v>
      </c>
    </row>
    <row r="41" spans="1:14" s="2" customFormat="1" ht="48" customHeight="1">
      <c r="A41" s="34" t="s">
        <v>42</v>
      </c>
      <c r="B41" s="23" t="s">
        <v>139</v>
      </c>
      <c r="C41" s="27" t="s">
        <v>40</v>
      </c>
      <c r="D41" s="33"/>
      <c r="E41" s="25"/>
      <c r="F41" s="25"/>
      <c r="G41" s="25"/>
      <c r="H41" s="25"/>
      <c r="I41" s="25"/>
      <c r="J41" s="25">
        <v>2</v>
      </c>
      <c r="K41" s="25">
        <v>15</v>
      </c>
      <c r="L41" s="25"/>
      <c r="M41" s="25">
        <f t="shared" si="2"/>
        <v>17</v>
      </c>
      <c r="N41" s="26">
        <f t="shared" si="3"/>
        <v>0</v>
      </c>
    </row>
    <row r="42" spans="1:14" s="2" customFormat="1" ht="34.5" customHeight="1">
      <c r="A42" s="34" t="s">
        <v>43</v>
      </c>
      <c r="B42" s="23" t="s">
        <v>69</v>
      </c>
      <c r="C42" s="27" t="s">
        <v>70</v>
      </c>
      <c r="D42" s="33"/>
      <c r="E42" s="25"/>
      <c r="F42" s="25">
        <v>25</v>
      </c>
      <c r="G42" s="25">
        <v>40</v>
      </c>
      <c r="H42" s="25"/>
      <c r="I42" s="25">
        <v>36</v>
      </c>
      <c r="J42" s="25">
        <v>10</v>
      </c>
      <c r="K42" s="25">
        <v>60</v>
      </c>
      <c r="L42" s="25">
        <v>200</v>
      </c>
      <c r="M42" s="25">
        <f t="shared" si="2"/>
        <v>371</v>
      </c>
      <c r="N42" s="26">
        <f t="shared" si="3"/>
        <v>0</v>
      </c>
    </row>
    <row r="43" spans="1:14" s="2" customFormat="1" ht="38.25" customHeight="1">
      <c r="A43" s="34" t="s">
        <v>44</v>
      </c>
      <c r="B43" s="23" t="s">
        <v>99</v>
      </c>
      <c r="C43" s="27" t="s">
        <v>70</v>
      </c>
      <c r="D43" s="33"/>
      <c r="E43" s="25"/>
      <c r="F43" s="25"/>
      <c r="G43" s="25"/>
      <c r="H43" s="25"/>
      <c r="I43" s="25"/>
      <c r="J43" s="25"/>
      <c r="K43" s="25"/>
      <c r="L43" s="25">
        <v>300</v>
      </c>
      <c r="M43" s="25">
        <f t="shared" si="2"/>
        <v>300</v>
      </c>
      <c r="N43" s="26">
        <f t="shared" si="3"/>
        <v>0</v>
      </c>
    </row>
    <row r="44" spans="1:14" s="2" customFormat="1" ht="44.25" customHeight="1">
      <c r="A44" s="34" t="s">
        <v>45</v>
      </c>
      <c r="B44" s="23" t="s">
        <v>71</v>
      </c>
      <c r="C44" s="27" t="s">
        <v>36</v>
      </c>
      <c r="D44" s="33"/>
      <c r="E44" s="25"/>
      <c r="F44" s="25">
        <v>5</v>
      </c>
      <c r="G44" s="25">
        <v>20</v>
      </c>
      <c r="H44" s="25">
        <v>10</v>
      </c>
      <c r="I44" s="25">
        <v>6</v>
      </c>
      <c r="J44" s="25">
        <v>5</v>
      </c>
      <c r="K44" s="25">
        <v>10</v>
      </c>
      <c r="L44" s="25">
        <v>20</v>
      </c>
      <c r="M44" s="25">
        <f t="shared" si="2"/>
        <v>76</v>
      </c>
      <c r="N44" s="26">
        <f t="shared" si="3"/>
        <v>0</v>
      </c>
    </row>
    <row r="45" spans="1:14" s="2" customFormat="1" ht="28.5" customHeight="1">
      <c r="A45" s="34" t="s">
        <v>48</v>
      </c>
      <c r="B45" s="23" t="s">
        <v>140</v>
      </c>
      <c r="C45" s="27" t="s">
        <v>36</v>
      </c>
      <c r="D45" s="33"/>
      <c r="E45" s="25"/>
      <c r="F45" s="25"/>
      <c r="G45" s="25"/>
      <c r="H45" s="25"/>
      <c r="I45" s="25"/>
      <c r="J45" s="25">
        <v>5</v>
      </c>
      <c r="K45" s="25">
        <v>10</v>
      </c>
      <c r="L45" s="31"/>
      <c r="M45" s="25">
        <f t="shared" si="2"/>
        <v>15</v>
      </c>
      <c r="N45" s="26">
        <f t="shared" si="3"/>
        <v>0</v>
      </c>
    </row>
    <row r="46" spans="1:14" s="2" customFormat="1" ht="30.75" customHeight="1">
      <c r="A46" s="34" t="s">
        <v>49</v>
      </c>
      <c r="B46" s="23" t="s">
        <v>155</v>
      </c>
      <c r="C46" s="27" t="s">
        <v>36</v>
      </c>
      <c r="D46" s="33"/>
      <c r="E46" s="25"/>
      <c r="F46" s="25"/>
      <c r="G46" s="25"/>
      <c r="H46" s="25"/>
      <c r="I46" s="25"/>
      <c r="J46" s="25">
        <v>3</v>
      </c>
      <c r="K46" s="25"/>
      <c r="L46" s="31">
        <v>10</v>
      </c>
      <c r="M46" s="25">
        <f t="shared" si="2"/>
        <v>13</v>
      </c>
      <c r="N46" s="26">
        <f t="shared" si="3"/>
        <v>0</v>
      </c>
    </row>
    <row r="47" spans="1:14" s="2" customFormat="1" ht="30" customHeight="1">
      <c r="A47" s="34" t="s">
        <v>50</v>
      </c>
      <c r="B47" s="23" t="s">
        <v>57</v>
      </c>
      <c r="C47" s="27" t="s">
        <v>36</v>
      </c>
      <c r="D47" s="33"/>
      <c r="E47" s="25">
        <v>6</v>
      </c>
      <c r="F47" s="25"/>
      <c r="G47" s="25"/>
      <c r="H47" s="25"/>
      <c r="I47" s="25"/>
      <c r="J47" s="25">
        <v>20</v>
      </c>
      <c r="K47" s="25"/>
      <c r="L47" s="25">
        <v>350</v>
      </c>
      <c r="M47" s="25">
        <f t="shared" si="2"/>
        <v>376</v>
      </c>
      <c r="N47" s="26">
        <f t="shared" si="3"/>
        <v>0</v>
      </c>
    </row>
    <row r="48" spans="1:14" s="2" customFormat="1" ht="30" customHeight="1">
      <c r="A48" s="34" t="s">
        <v>51</v>
      </c>
      <c r="B48" s="23" t="s">
        <v>141</v>
      </c>
      <c r="C48" s="27" t="s">
        <v>36</v>
      </c>
      <c r="D48" s="33"/>
      <c r="E48" s="25"/>
      <c r="F48" s="25"/>
      <c r="G48" s="25"/>
      <c r="H48" s="25"/>
      <c r="I48" s="25"/>
      <c r="J48" s="25">
        <v>10</v>
      </c>
      <c r="K48" s="25">
        <v>20</v>
      </c>
      <c r="L48" s="25"/>
      <c r="M48" s="25">
        <f t="shared" si="2"/>
        <v>30</v>
      </c>
      <c r="N48" s="26">
        <f t="shared" si="3"/>
        <v>0</v>
      </c>
    </row>
    <row r="49" spans="1:14" s="2" customFormat="1" ht="93.75" customHeight="1">
      <c r="A49" s="34" t="s">
        <v>52</v>
      </c>
      <c r="B49" s="23" t="s">
        <v>142</v>
      </c>
      <c r="C49" s="27" t="s">
        <v>36</v>
      </c>
      <c r="D49" s="33"/>
      <c r="E49" s="25"/>
      <c r="F49" s="25"/>
      <c r="G49" s="25"/>
      <c r="H49" s="25"/>
      <c r="I49" s="25"/>
      <c r="J49" s="25"/>
      <c r="K49" s="25">
        <v>3</v>
      </c>
      <c r="L49" s="25"/>
      <c r="M49" s="25">
        <f t="shared" si="2"/>
        <v>3</v>
      </c>
      <c r="N49" s="26">
        <f t="shared" si="3"/>
        <v>0</v>
      </c>
    </row>
    <row r="50" spans="1:14" s="2" customFormat="1" ht="39" customHeight="1">
      <c r="A50" s="34" t="s">
        <v>62</v>
      </c>
      <c r="B50" s="23" t="s">
        <v>143</v>
      </c>
      <c r="C50" s="27" t="s">
        <v>36</v>
      </c>
      <c r="D50" s="33"/>
      <c r="E50" s="25"/>
      <c r="F50" s="25"/>
      <c r="G50" s="25"/>
      <c r="H50" s="25"/>
      <c r="I50" s="25"/>
      <c r="J50" s="25"/>
      <c r="K50" s="25">
        <v>30</v>
      </c>
      <c r="L50" s="25"/>
      <c r="M50" s="25">
        <f t="shared" si="2"/>
        <v>30</v>
      </c>
      <c r="N50" s="26">
        <f t="shared" si="3"/>
        <v>0</v>
      </c>
    </row>
    <row r="51" spans="1:14" s="2" customFormat="1" ht="32.25" customHeight="1">
      <c r="A51" s="34" t="s">
        <v>63</v>
      </c>
      <c r="B51" s="23" t="s">
        <v>153</v>
      </c>
      <c r="C51" s="27" t="s">
        <v>36</v>
      </c>
      <c r="D51" s="33"/>
      <c r="E51" s="25"/>
      <c r="F51" s="25"/>
      <c r="G51" s="25"/>
      <c r="H51" s="25"/>
      <c r="I51" s="25"/>
      <c r="J51" s="25">
        <v>10</v>
      </c>
      <c r="K51" s="25"/>
      <c r="L51" s="25">
        <v>60</v>
      </c>
      <c r="M51" s="25">
        <f t="shared" si="2"/>
        <v>70</v>
      </c>
      <c r="N51" s="26">
        <f t="shared" si="3"/>
        <v>0</v>
      </c>
    </row>
    <row r="52" spans="1:14" s="2" customFormat="1" ht="32.25" customHeight="1">
      <c r="A52" s="34" t="s">
        <v>64</v>
      </c>
      <c r="B52" s="23" t="s">
        <v>154</v>
      </c>
      <c r="C52" s="27" t="s">
        <v>36</v>
      </c>
      <c r="D52" s="33"/>
      <c r="E52" s="25"/>
      <c r="F52" s="25"/>
      <c r="G52" s="25"/>
      <c r="H52" s="25"/>
      <c r="I52" s="25"/>
      <c r="J52" s="25"/>
      <c r="K52" s="25"/>
      <c r="L52" s="31">
        <v>180</v>
      </c>
      <c r="M52" s="25">
        <f t="shared" si="2"/>
        <v>180</v>
      </c>
      <c r="N52" s="26">
        <f t="shared" si="3"/>
        <v>0</v>
      </c>
    </row>
    <row r="53" spans="1:14" s="2" customFormat="1" ht="45.75" customHeight="1">
      <c r="A53" s="34" t="s">
        <v>65</v>
      </c>
      <c r="B53" s="23" t="s">
        <v>144</v>
      </c>
      <c r="C53" s="27" t="s">
        <v>36</v>
      </c>
      <c r="D53" s="33"/>
      <c r="E53" s="25">
        <v>28</v>
      </c>
      <c r="F53" s="25">
        <v>48</v>
      </c>
      <c r="G53" s="25">
        <v>100</v>
      </c>
      <c r="H53" s="25">
        <v>100</v>
      </c>
      <c r="I53" s="25"/>
      <c r="J53" s="25">
        <v>30</v>
      </c>
      <c r="K53" s="25">
        <v>50</v>
      </c>
      <c r="L53" s="25">
        <v>400</v>
      </c>
      <c r="M53" s="25">
        <f t="shared" si="2"/>
        <v>756</v>
      </c>
      <c r="N53" s="26">
        <f t="shared" si="3"/>
        <v>0</v>
      </c>
    </row>
    <row r="54" spans="1:14" s="2" customFormat="1" ht="45.75" customHeight="1">
      <c r="A54" s="34" t="s">
        <v>73</v>
      </c>
      <c r="B54" s="23" t="s">
        <v>129</v>
      </c>
      <c r="C54" s="27" t="s">
        <v>36</v>
      </c>
      <c r="D54" s="33"/>
      <c r="E54" s="25"/>
      <c r="F54" s="25"/>
      <c r="G54" s="25"/>
      <c r="H54" s="25">
        <v>15</v>
      </c>
      <c r="I54" s="25"/>
      <c r="J54" s="25"/>
      <c r="K54" s="25"/>
      <c r="L54" s="25"/>
      <c r="M54" s="25">
        <f t="shared" si="2"/>
        <v>15</v>
      </c>
      <c r="N54" s="26">
        <f t="shared" si="3"/>
        <v>0</v>
      </c>
    </row>
    <row r="55" spans="1:14" s="2" customFormat="1" ht="25.5" customHeight="1">
      <c r="A55" s="34" t="s">
        <v>74</v>
      </c>
      <c r="B55" s="23" t="s">
        <v>100</v>
      </c>
      <c r="C55" s="27" t="s">
        <v>36</v>
      </c>
      <c r="D55" s="33"/>
      <c r="E55" s="25"/>
      <c r="F55" s="25"/>
      <c r="G55" s="25"/>
      <c r="H55" s="25"/>
      <c r="I55" s="25"/>
      <c r="J55" s="25"/>
      <c r="K55" s="25"/>
      <c r="L55" s="25">
        <v>35</v>
      </c>
      <c r="M55" s="25">
        <f t="shared" si="2"/>
        <v>35</v>
      </c>
      <c r="N55" s="26">
        <f t="shared" si="3"/>
        <v>0</v>
      </c>
    </row>
    <row r="56" spans="1:14" s="2" customFormat="1" ht="25.5" customHeight="1">
      <c r="A56" s="34" t="s">
        <v>75</v>
      </c>
      <c r="B56" s="23" t="s">
        <v>72</v>
      </c>
      <c r="C56" s="27" t="s">
        <v>36</v>
      </c>
      <c r="D56" s="33"/>
      <c r="E56" s="25"/>
      <c r="F56" s="25"/>
      <c r="G56" s="25"/>
      <c r="H56" s="25"/>
      <c r="I56" s="25"/>
      <c r="J56" s="25"/>
      <c r="K56" s="25">
        <v>2</v>
      </c>
      <c r="L56" s="25">
        <v>4</v>
      </c>
      <c r="M56" s="25">
        <f t="shared" si="2"/>
        <v>6</v>
      </c>
      <c r="N56" s="26">
        <f t="shared" si="3"/>
        <v>0</v>
      </c>
    </row>
    <row r="57" spans="1:14" s="2" customFormat="1" ht="45" customHeight="1">
      <c r="A57" s="34" t="s">
        <v>76</v>
      </c>
      <c r="B57" s="23" t="s">
        <v>113</v>
      </c>
      <c r="C57" s="27" t="s">
        <v>36</v>
      </c>
      <c r="D57" s="33"/>
      <c r="E57" s="25"/>
      <c r="F57" s="25"/>
      <c r="G57" s="25"/>
      <c r="H57" s="25"/>
      <c r="I57" s="25"/>
      <c r="J57" s="25"/>
      <c r="K57" s="25"/>
      <c r="L57" s="25">
        <v>10</v>
      </c>
      <c r="M57" s="25">
        <f t="shared" si="2"/>
        <v>10</v>
      </c>
      <c r="N57" s="26">
        <f t="shared" si="3"/>
        <v>0</v>
      </c>
    </row>
    <row r="58" spans="1:14" s="2" customFormat="1" ht="27" customHeight="1">
      <c r="A58" s="34" t="s">
        <v>77</v>
      </c>
      <c r="B58" s="23" t="s">
        <v>101</v>
      </c>
      <c r="C58" s="27" t="s">
        <v>36</v>
      </c>
      <c r="D58" s="33"/>
      <c r="E58" s="25">
        <v>1</v>
      </c>
      <c r="F58" s="25"/>
      <c r="G58" s="25"/>
      <c r="H58" s="25"/>
      <c r="I58" s="25">
        <v>6</v>
      </c>
      <c r="J58" s="25">
        <v>3</v>
      </c>
      <c r="K58" s="25">
        <v>10</v>
      </c>
      <c r="L58" s="25">
        <v>15</v>
      </c>
      <c r="M58" s="25">
        <f t="shared" si="2"/>
        <v>35</v>
      </c>
      <c r="N58" s="26">
        <f t="shared" si="3"/>
        <v>0</v>
      </c>
    </row>
    <row r="59" spans="1:14" s="2" customFormat="1" ht="31.5" customHeight="1">
      <c r="A59" s="34" t="s">
        <v>159</v>
      </c>
      <c r="B59" s="23" t="s">
        <v>148</v>
      </c>
      <c r="C59" s="27" t="s">
        <v>36</v>
      </c>
      <c r="D59" s="33"/>
      <c r="E59" s="25"/>
      <c r="F59" s="25"/>
      <c r="G59" s="25"/>
      <c r="H59" s="25"/>
      <c r="I59" s="25"/>
      <c r="J59" s="25"/>
      <c r="K59" s="25">
        <v>30</v>
      </c>
      <c r="L59" s="25"/>
      <c r="M59" s="25">
        <f t="shared" si="2"/>
        <v>30</v>
      </c>
      <c r="N59" s="26">
        <f t="shared" si="3"/>
        <v>0</v>
      </c>
    </row>
    <row r="60" spans="1:14" s="2" customFormat="1" ht="46.5" customHeight="1">
      <c r="A60" s="34" t="s">
        <v>78</v>
      </c>
      <c r="B60" s="23" t="s">
        <v>147</v>
      </c>
      <c r="C60" s="27" t="s">
        <v>36</v>
      </c>
      <c r="D60" s="33"/>
      <c r="E60" s="25"/>
      <c r="F60" s="25"/>
      <c r="G60" s="25"/>
      <c r="H60" s="25"/>
      <c r="I60" s="25"/>
      <c r="J60" s="25"/>
      <c r="K60" s="25">
        <v>40</v>
      </c>
      <c r="L60" s="25"/>
      <c r="M60" s="25">
        <f t="shared" si="2"/>
        <v>40</v>
      </c>
      <c r="N60" s="26">
        <f t="shared" si="3"/>
        <v>0</v>
      </c>
    </row>
    <row r="61" spans="1:14" s="2" customFormat="1" ht="36" customHeight="1">
      <c r="A61" s="34" t="s">
        <v>79</v>
      </c>
      <c r="B61" s="23" t="s">
        <v>128</v>
      </c>
      <c r="C61" s="27" t="s">
        <v>167</v>
      </c>
      <c r="D61" s="33"/>
      <c r="E61" s="25"/>
      <c r="F61" s="25"/>
      <c r="G61" s="25">
        <v>500</v>
      </c>
      <c r="H61" s="25">
        <v>1500</v>
      </c>
      <c r="I61" s="25"/>
      <c r="J61" s="25"/>
      <c r="K61" s="25"/>
      <c r="L61" s="25"/>
      <c r="M61" s="25">
        <f t="shared" si="2"/>
        <v>2000</v>
      </c>
      <c r="N61" s="26">
        <f t="shared" si="3"/>
        <v>0</v>
      </c>
    </row>
    <row r="62" spans="1:14" s="2" customFormat="1" ht="31.5" customHeight="1">
      <c r="A62" s="34" t="s">
        <v>80</v>
      </c>
      <c r="B62" s="23" t="s">
        <v>58</v>
      </c>
      <c r="C62" s="27" t="s">
        <v>36</v>
      </c>
      <c r="D62" s="33"/>
      <c r="E62" s="25">
        <v>32</v>
      </c>
      <c r="F62" s="25">
        <v>20</v>
      </c>
      <c r="G62" s="25">
        <v>35</v>
      </c>
      <c r="H62" s="25">
        <v>20</v>
      </c>
      <c r="I62" s="25"/>
      <c r="J62" s="25">
        <v>15</v>
      </c>
      <c r="K62" s="25"/>
      <c r="L62" s="25"/>
      <c r="M62" s="25">
        <f t="shared" si="2"/>
        <v>122</v>
      </c>
      <c r="N62" s="26">
        <f t="shared" si="3"/>
        <v>0</v>
      </c>
    </row>
    <row r="63" spans="1:14" s="2" customFormat="1" ht="42" customHeight="1">
      <c r="A63" s="34" t="s">
        <v>160</v>
      </c>
      <c r="B63" s="23" t="s">
        <v>102</v>
      </c>
      <c r="C63" s="27" t="s">
        <v>36</v>
      </c>
      <c r="D63" s="33"/>
      <c r="E63" s="25"/>
      <c r="F63" s="25"/>
      <c r="G63" s="25"/>
      <c r="H63" s="25"/>
      <c r="I63" s="25"/>
      <c r="J63" s="25">
        <v>3</v>
      </c>
      <c r="K63" s="25">
        <v>10</v>
      </c>
      <c r="L63" s="25">
        <v>30</v>
      </c>
      <c r="M63" s="25">
        <f t="shared" si="2"/>
        <v>43</v>
      </c>
      <c r="N63" s="26">
        <f t="shared" si="3"/>
        <v>0</v>
      </c>
    </row>
    <row r="64" spans="1:14" s="2" customFormat="1" ht="45.75" customHeight="1">
      <c r="A64" s="34" t="s">
        <v>81</v>
      </c>
      <c r="B64" s="23" t="s">
        <v>103</v>
      </c>
      <c r="C64" s="27" t="s">
        <v>36</v>
      </c>
      <c r="D64" s="33"/>
      <c r="E64" s="25"/>
      <c r="F64" s="25"/>
      <c r="G64" s="25"/>
      <c r="H64" s="25"/>
      <c r="I64" s="25"/>
      <c r="J64" s="25"/>
      <c r="K64" s="25">
        <v>5</v>
      </c>
      <c r="L64" s="25">
        <v>2</v>
      </c>
      <c r="M64" s="25">
        <f t="shared" si="2"/>
        <v>7</v>
      </c>
      <c r="N64" s="26">
        <f t="shared" si="3"/>
        <v>0</v>
      </c>
    </row>
    <row r="65" spans="1:14" s="2" customFormat="1" ht="48" customHeight="1">
      <c r="A65" s="34" t="s">
        <v>82</v>
      </c>
      <c r="B65" s="23" t="s">
        <v>177</v>
      </c>
      <c r="C65" s="27" t="s">
        <v>38</v>
      </c>
      <c r="D65" s="33"/>
      <c r="E65" s="25"/>
      <c r="F65" s="25"/>
      <c r="G65" s="25"/>
      <c r="H65" s="25"/>
      <c r="I65" s="25">
        <v>72</v>
      </c>
      <c r="J65" s="25">
        <v>60</v>
      </c>
      <c r="K65" s="25">
        <v>40</v>
      </c>
      <c r="L65" s="25">
        <v>550</v>
      </c>
      <c r="M65" s="25">
        <f t="shared" si="2"/>
        <v>722</v>
      </c>
      <c r="N65" s="26">
        <f t="shared" si="3"/>
        <v>0</v>
      </c>
    </row>
    <row r="66" spans="1:14" s="2" customFormat="1" ht="41.25" customHeight="1">
      <c r="A66" s="34" t="s">
        <v>83</v>
      </c>
      <c r="B66" s="23" t="s">
        <v>178</v>
      </c>
      <c r="C66" s="27" t="s">
        <v>41</v>
      </c>
      <c r="D66" s="33"/>
      <c r="E66" s="25">
        <v>40</v>
      </c>
      <c r="F66" s="25">
        <v>25</v>
      </c>
      <c r="G66" s="25">
        <v>50</v>
      </c>
      <c r="H66" s="25">
        <v>100</v>
      </c>
      <c r="I66" s="25"/>
      <c r="J66" s="25">
        <v>50</v>
      </c>
      <c r="K66" s="25">
        <v>40</v>
      </c>
      <c r="L66" s="25">
        <v>350</v>
      </c>
      <c r="M66" s="25">
        <f t="shared" si="2"/>
        <v>655</v>
      </c>
      <c r="N66" s="26">
        <f t="shared" si="3"/>
        <v>0</v>
      </c>
    </row>
    <row r="67" spans="1:14" s="2" customFormat="1" ht="39.75" customHeight="1">
      <c r="A67" s="34" t="s">
        <v>84</v>
      </c>
      <c r="B67" s="23" t="s">
        <v>179</v>
      </c>
      <c r="C67" s="27" t="s">
        <v>41</v>
      </c>
      <c r="D67" s="33"/>
      <c r="E67" s="25"/>
      <c r="F67" s="25">
        <v>30</v>
      </c>
      <c r="G67" s="25">
        <v>50</v>
      </c>
      <c r="H67" s="25"/>
      <c r="I67" s="25">
        <v>72</v>
      </c>
      <c r="J67" s="25"/>
      <c r="K67" s="25">
        <v>40</v>
      </c>
      <c r="L67" s="25">
        <v>550</v>
      </c>
      <c r="M67" s="25">
        <f t="shared" si="2"/>
        <v>742</v>
      </c>
      <c r="N67" s="26">
        <f t="shared" si="3"/>
        <v>0</v>
      </c>
    </row>
    <row r="68" spans="1:14" s="2" customFormat="1" ht="33.75" customHeight="1">
      <c r="A68" s="34" t="s">
        <v>85</v>
      </c>
      <c r="B68" s="23" t="s">
        <v>180</v>
      </c>
      <c r="C68" s="27" t="s">
        <v>38</v>
      </c>
      <c r="D68" s="33"/>
      <c r="E68" s="25"/>
      <c r="F68" s="25"/>
      <c r="G68" s="25"/>
      <c r="H68" s="25"/>
      <c r="I68" s="25"/>
      <c r="J68" s="25"/>
      <c r="K68" s="25">
        <v>30</v>
      </c>
      <c r="L68" s="25">
        <v>250</v>
      </c>
      <c r="M68" s="25">
        <f t="shared" si="2"/>
        <v>280</v>
      </c>
      <c r="N68" s="26">
        <f t="shared" si="3"/>
        <v>0</v>
      </c>
    </row>
    <row r="69" spans="1:14" s="2" customFormat="1" ht="42.75" customHeight="1">
      <c r="A69" s="34" t="s">
        <v>86</v>
      </c>
      <c r="B69" s="23" t="s">
        <v>117</v>
      </c>
      <c r="C69" s="27" t="s">
        <v>36</v>
      </c>
      <c r="D69" s="33"/>
      <c r="E69" s="25">
        <v>16</v>
      </c>
      <c r="F69" s="25">
        <v>40</v>
      </c>
      <c r="G69" s="25">
        <v>50</v>
      </c>
      <c r="H69" s="25">
        <v>80</v>
      </c>
      <c r="I69" s="25">
        <v>60</v>
      </c>
      <c r="J69" s="25"/>
      <c r="K69" s="25"/>
      <c r="L69" s="25"/>
      <c r="M69" s="25">
        <f t="shared" si="2"/>
        <v>246</v>
      </c>
      <c r="N69" s="26">
        <f t="shared" si="3"/>
        <v>0</v>
      </c>
    </row>
    <row r="70" spans="1:14" s="2" customFormat="1" ht="21.75" customHeight="1">
      <c r="A70" s="34" t="s">
        <v>161</v>
      </c>
      <c r="B70" s="23" t="s">
        <v>108</v>
      </c>
      <c r="C70" s="27" t="s">
        <v>36</v>
      </c>
      <c r="D70" s="33"/>
      <c r="E70" s="25"/>
      <c r="F70" s="25"/>
      <c r="G70" s="25"/>
      <c r="H70" s="25"/>
      <c r="I70" s="25"/>
      <c r="J70" s="25">
        <v>10</v>
      </c>
      <c r="K70" s="25"/>
      <c r="L70" s="25">
        <v>150</v>
      </c>
      <c r="M70" s="25">
        <f t="shared" si="2"/>
        <v>160</v>
      </c>
      <c r="N70" s="26">
        <f t="shared" si="3"/>
        <v>0</v>
      </c>
    </row>
    <row r="71" spans="1:14" s="2" customFormat="1" ht="50.25" customHeight="1">
      <c r="A71" s="34" t="s">
        <v>87</v>
      </c>
      <c r="B71" s="23" t="s">
        <v>145</v>
      </c>
      <c r="C71" s="27" t="s">
        <v>36</v>
      </c>
      <c r="D71" s="33"/>
      <c r="E71" s="25"/>
      <c r="F71" s="25"/>
      <c r="G71" s="25"/>
      <c r="H71" s="25">
        <v>20</v>
      </c>
      <c r="I71" s="25"/>
      <c r="J71" s="25"/>
      <c r="K71" s="25">
        <v>40</v>
      </c>
      <c r="L71" s="25"/>
      <c r="M71" s="25">
        <f t="shared" si="2"/>
        <v>60</v>
      </c>
      <c r="N71" s="26">
        <f t="shared" si="3"/>
        <v>0</v>
      </c>
    </row>
    <row r="72" spans="1:14" s="2" customFormat="1" ht="34.5" customHeight="1">
      <c r="A72" s="34" t="s">
        <v>88</v>
      </c>
      <c r="B72" s="23" t="s">
        <v>59</v>
      </c>
      <c r="C72" s="27" t="s">
        <v>36</v>
      </c>
      <c r="D72" s="33"/>
      <c r="E72" s="25"/>
      <c r="F72" s="25"/>
      <c r="G72" s="25"/>
      <c r="H72" s="25"/>
      <c r="I72" s="25"/>
      <c r="J72" s="25"/>
      <c r="K72" s="25"/>
      <c r="L72" s="25">
        <v>100</v>
      </c>
      <c r="M72" s="25">
        <f t="shared" si="2"/>
        <v>100</v>
      </c>
      <c r="N72" s="26">
        <f t="shared" si="3"/>
        <v>0</v>
      </c>
    </row>
    <row r="73" spans="1:14" s="2" customFormat="1" ht="31.5" customHeight="1">
      <c r="A73" s="34" t="s">
        <v>89</v>
      </c>
      <c r="B73" s="23" t="s">
        <v>163</v>
      </c>
      <c r="C73" s="27" t="s">
        <v>36</v>
      </c>
      <c r="D73" s="33"/>
      <c r="E73" s="25"/>
      <c r="F73" s="25"/>
      <c r="G73" s="25"/>
      <c r="H73" s="25">
        <v>50</v>
      </c>
      <c r="I73" s="25"/>
      <c r="J73" s="25"/>
      <c r="K73" s="25"/>
      <c r="L73" s="25"/>
      <c r="M73" s="25">
        <f t="shared" si="2"/>
        <v>50</v>
      </c>
      <c r="N73" s="26">
        <f t="shared" si="3"/>
        <v>0</v>
      </c>
    </row>
    <row r="74" spans="1:14" s="2" customFormat="1" ht="24.75" customHeight="1">
      <c r="A74" s="34" t="s">
        <v>90</v>
      </c>
      <c r="B74" s="23" t="s">
        <v>60</v>
      </c>
      <c r="C74" s="27" t="s">
        <v>36</v>
      </c>
      <c r="D74" s="33"/>
      <c r="E74" s="25"/>
      <c r="F74" s="25"/>
      <c r="G74" s="25"/>
      <c r="H74" s="25">
        <v>6</v>
      </c>
      <c r="I74" s="25"/>
      <c r="J74" s="25"/>
      <c r="K74" s="25">
        <v>10</v>
      </c>
      <c r="L74" s="25">
        <v>15</v>
      </c>
      <c r="M74" s="25">
        <f t="shared" si="2"/>
        <v>31</v>
      </c>
      <c r="N74" s="26">
        <f t="shared" si="3"/>
        <v>0</v>
      </c>
    </row>
    <row r="75" spans="1:14" s="2" customFormat="1" ht="40.5" customHeight="1">
      <c r="A75" s="34" t="s">
        <v>91</v>
      </c>
      <c r="B75" s="23" t="s">
        <v>146</v>
      </c>
      <c r="C75" s="27" t="s">
        <v>36</v>
      </c>
      <c r="D75" s="33"/>
      <c r="E75" s="25"/>
      <c r="F75" s="25"/>
      <c r="G75" s="25"/>
      <c r="H75" s="25"/>
      <c r="I75" s="25"/>
      <c r="J75" s="25"/>
      <c r="K75" s="25">
        <v>20</v>
      </c>
      <c r="L75" s="25">
        <v>140</v>
      </c>
      <c r="M75" s="25">
        <f t="shared" ref="M75:M84" si="4">SUM(E75:L75)</f>
        <v>160</v>
      </c>
      <c r="N75" s="26">
        <f t="shared" ref="N75:N84" si="5">D75*M75</f>
        <v>0</v>
      </c>
    </row>
    <row r="76" spans="1:14" s="2" customFormat="1" ht="26.25" customHeight="1">
      <c r="A76" s="34" t="s">
        <v>92</v>
      </c>
      <c r="B76" s="23" t="s">
        <v>104</v>
      </c>
      <c r="C76" s="27" t="s">
        <v>36</v>
      </c>
      <c r="D76" s="33"/>
      <c r="E76" s="25"/>
      <c r="F76" s="25"/>
      <c r="G76" s="25"/>
      <c r="H76" s="25"/>
      <c r="I76" s="25"/>
      <c r="J76" s="25"/>
      <c r="K76" s="25"/>
      <c r="L76" s="25">
        <v>850</v>
      </c>
      <c r="M76" s="25">
        <f t="shared" si="4"/>
        <v>850</v>
      </c>
      <c r="N76" s="26">
        <f t="shared" si="5"/>
        <v>0</v>
      </c>
    </row>
    <row r="77" spans="1:14" s="2" customFormat="1" ht="35.25" customHeight="1">
      <c r="A77" s="34" t="s">
        <v>93</v>
      </c>
      <c r="B77" s="23" t="s">
        <v>119</v>
      </c>
      <c r="C77" s="27" t="s">
        <v>36</v>
      </c>
      <c r="D77" s="33"/>
      <c r="E77" s="25">
        <v>10</v>
      </c>
      <c r="F77" s="25"/>
      <c r="G77" s="25"/>
      <c r="H77" s="25"/>
      <c r="I77" s="25"/>
      <c r="J77" s="25"/>
      <c r="K77" s="25"/>
      <c r="L77" s="25"/>
      <c r="M77" s="25">
        <f t="shared" si="4"/>
        <v>10</v>
      </c>
      <c r="N77" s="26">
        <f t="shared" si="5"/>
        <v>0</v>
      </c>
    </row>
    <row r="78" spans="1:14" s="2" customFormat="1" ht="35.25" customHeight="1">
      <c r="A78" s="34" t="s">
        <v>94</v>
      </c>
      <c r="B78" s="23" t="s">
        <v>125</v>
      </c>
      <c r="C78" s="27" t="s">
        <v>36</v>
      </c>
      <c r="D78" s="33"/>
      <c r="E78" s="25"/>
      <c r="F78" s="25"/>
      <c r="G78" s="25"/>
      <c r="H78" s="25">
        <v>40</v>
      </c>
      <c r="I78" s="25">
        <v>36</v>
      </c>
      <c r="J78" s="25">
        <v>3</v>
      </c>
      <c r="K78" s="25"/>
      <c r="L78" s="25">
        <v>360</v>
      </c>
      <c r="M78" s="25">
        <f t="shared" si="4"/>
        <v>439</v>
      </c>
      <c r="N78" s="26">
        <f t="shared" si="5"/>
        <v>0</v>
      </c>
    </row>
    <row r="79" spans="1:14" s="2" customFormat="1" ht="38.25" customHeight="1">
      <c r="A79" s="34" t="s">
        <v>95</v>
      </c>
      <c r="B79" s="23" t="s">
        <v>106</v>
      </c>
      <c r="C79" s="27" t="s">
        <v>36</v>
      </c>
      <c r="D79" s="33"/>
      <c r="E79" s="25"/>
      <c r="F79" s="25"/>
      <c r="G79" s="25"/>
      <c r="H79" s="25"/>
      <c r="I79" s="25"/>
      <c r="J79" s="25"/>
      <c r="K79" s="25"/>
      <c r="L79" s="25">
        <v>10</v>
      </c>
      <c r="M79" s="25">
        <f t="shared" si="4"/>
        <v>10</v>
      </c>
      <c r="N79" s="26">
        <f t="shared" si="5"/>
        <v>0</v>
      </c>
    </row>
    <row r="80" spans="1:14" s="2" customFormat="1" ht="33" customHeight="1">
      <c r="A80" s="34" t="s">
        <v>109</v>
      </c>
      <c r="B80" s="23" t="s">
        <v>118</v>
      </c>
      <c r="C80" s="27" t="s">
        <v>36</v>
      </c>
      <c r="D80" s="33"/>
      <c r="E80" s="25">
        <v>4</v>
      </c>
      <c r="F80" s="25"/>
      <c r="G80" s="25"/>
      <c r="H80" s="25"/>
      <c r="I80" s="25"/>
      <c r="J80" s="25">
        <v>5</v>
      </c>
      <c r="K80" s="25"/>
      <c r="L80" s="25">
        <v>140</v>
      </c>
      <c r="M80" s="25">
        <f t="shared" si="4"/>
        <v>149</v>
      </c>
      <c r="N80" s="26">
        <f t="shared" si="5"/>
        <v>0</v>
      </c>
    </row>
    <row r="81" spans="1:14" s="2" customFormat="1" ht="30" customHeight="1">
      <c r="A81" s="34" t="s">
        <v>110</v>
      </c>
      <c r="B81" s="23" t="s">
        <v>105</v>
      </c>
      <c r="C81" s="27" t="s">
        <v>36</v>
      </c>
      <c r="D81" s="33"/>
      <c r="E81" s="25"/>
      <c r="F81" s="25"/>
      <c r="G81" s="25"/>
      <c r="H81" s="25">
        <v>40</v>
      </c>
      <c r="I81" s="25"/>
      <c r="J81" s="25"/>
      <c r="K81" s="25"/>
      <c r="L81" s="25">
        <v>200</v>
      </c>
      <c r="M81" s="25">
        <f t="shared" si="4"/>
        <v>240</v>
      </c>
      <c r="N81" s="26">
        <f t="shared" si="5"/>
        <v>0</v>
      </c>
    </row>
    <row r="82" spans="1:14" s="2" customFormat="1" ht="43.5" customHeight="1">
      <c r="A82" s="34" t="s">
        <v>111</v>
      </c>
      <c r="B82" s="23" t="s">
        <v>107</v>
      </c>
      <c r="C82" s="27" t="s">
        <v>36</v>
      </c>
      <c r="D82" s="33"/>
      <c r="E82" s="25"/>
      <c r="F82" s="25"/>
      <c r="G82" s="25"/>
      <c r="H82" s="25"/>
      <c r="I82" s="25"/>
      <c r="J82" s="25">
        <v>5</v>
      </c>
      <c r="K82" s="25"/>
      <c r="L82" s="25">
        <v>35</v>
      </c>
      <c r="M82" s="25">
        <f t="shared" si="4"/>
        <v>40</v>
      </c>
      <c r="N82" s="26">
        <f t="shared" si="5"/>
        <v>0</v>
      </c>
    </row>
    <row r="83" spans="1:14" s="2" customFormat="1" ht="30" customHeight="1">
      <c r="A83" s="34" t="s">
        <v>175</v>
      </c>
      <c r="B83" s="23" t="s">
        <v>170</v>
      </c>
      <c r="C83" s="27" t="s">
        <v>36</v>
      </c>
      <c r="D83" s="33"/>
      <c r="E83" s="25"/>
      <c r="F83" s="25"/>
      <c r="G83" s="25"/>
      <c r="H83" s="25">
        <v>6</v>
      </c>
      <c r="I83" s="25"/>
      <c r="J83" s="25">
        <v>2</v>
      </c>
      <c r="K83" s="25">
        <v>20</v>
      </c>
      <c r="L83" s="25"/>
      <c r="M83" s="25">
        <f t="shared" si="4"/>
        <v>28</v>
      </c>
      <c r="N83" s="26">
        <f t="shared" si="5"/>
        <v>0</v>
      </c>
    </row>
    <row r="84" spans="1:14" s="2" customFormat="1" ht="97.5" customHeight="1">
      <c r="A84" s="34" t="s">
        <v>176</v>
      </c>
      <c r="B84" s="23" t="s">
        <v>138</v>
      </c>
      <c r="C84" s="27" t="s">
        <v>36</v>
      </c>
      <c r="D84" s="33"/>
      <c r="E84" s="25"/>
      <c r="F84" s="25"/>
      <c r="G84" s="25"/>
      <c r="H84" s="25"/>
      <c r="I84" s="25"/>
      <c r="J84" s="25"/>
      <c r="K84" s="25">
        <v>40</v>
      </c>
      <c r="L84" s="25"/>
      <c r="M84" s="25">
        <f t="shared" si="4"/>
        <v>40</v>
      </c>
      <c r="N84" s="26">
        <f t="shared" si="5"/>
        <v>0</v>
      </c>
    </row>
    <row r="85" spans="1:14" s="3" customFormat="1" ht="25.5" customHeight="1">
      <c r="A85" s="28"/>
      <c r="B85" s="18" t="s">
        <v>46</v>
      </c>
      <c r="C85" s="28"/>
      <c r="D85" s="29"/>
      <c r="E85" s="29">
        <f>D7*E7+D17*E17+D21*E21+D22*E22+D29*E29+D37*E37+D40*E40+D47*E47+D53*E53+D58*E58+D62*E62+D66*E66+D69*E69+D77*E77+D80*E80</f>
        <v>0</v>
      </c>
      <c r="F85" s="29">
        <f>D7*F7+D10*F10+D11*F11+D17*F17+D22*F22+D23*F23+D25*F25+D31*F31+D35*F35+D37*F37+D39*F39+D40*F40+D42*F42+D44*F44+D53*F53+D62*F62+D66*F66+D67*F67+D69*F69</f>
        <v>0</v>
      </c>
      <c r="G85" s="44">
        <f>D7*G7+D10*G10+D11*G11+D17*G17+D22*G22+D23*G23+D25*G25+D31*G31+D35*G35+D37*G37+D39*G39+D40*G40+D42*G42+D44*G44+D53*G53+D61*G61+D62*G62+D66*G66+D67*G67+D69*G69</f>
        <v>0</v>
      </c>
      <c r="H85" s="29">
        <f>D7*H7+D8*H8+D10*H10+D20*H20+D22*H22+D23*H23+D25*H25+D30*H30+D31*H31+D37*H37+D39*H39+D40*H40+D44*H44+D53*H53+D54*H54+D61*H61+D62*H62+D66*H66+D69*H69+D71*H71+D73*H73+D74*H74+D78*H78+D81*H81+D83*H83</f>
        <v>0</v>
      </c>
      <c r="I85" s="29">
        <f>D7*I7+D11*I11+D17*I17+D22*I22+D25*I25+D31*I31+D35*I35+D37*I37+D40*I40+D42*I42+D44*I44+D58*I58+D65*I65+D67*I67+D69*I69+D78*I78</f>
        <v>0</v>
      </c>
      <c r="J85" s="29">
        <f>D7*J7+D10*J10+D11*J11+D13*J13+D15*J15+D16*J16+D17*J17+D20*J20+D22*J22+D23*J23+D25*J25+D26*J26+D29*J29+D31*J31+D32*J32+D35*J35+D36*J36+D39*J39+D40*J40+D41*J41+D42*J42+D44*J44+D45*J45+D46*J46+D47*J47+D48*J48+D51*J51+D53*J53+D58*J58+D62*J62+D63*J63+D65*J65+D66*J66+D70*J70+D78*J78+D80*J80+D82*J82+D83*J83</f>
        <v>0</v>
      </c>
      <c r="K85" s="29">
        <f>D7*K7+D9*K9+D10*K10+D12*K12+D16*K16+D17*K17+D18*K18+D22*K22+D24*K24+D25*K25+D26*K26+D27*K27+D28*K28+D31*K31+D35*K35+D37*K37+D39*K39+D41*K41+D42*K42+D44*K44+D45*K45+D48*K48+D49*K49+D50*K50+D53*K53+D56*K56+D58*K58+D59*K59+D60*K60+D63*K63+D64*K64+D65*K65+D66*K66+D67*K67+D68*K68+D71*K71+D74*K74+D75*K75+D83*K83+D84*K84</f>
        <v>0</v>
      </c>
      <c r="L85" s="28">
        <f>D7*L7+D8*L8+D10*L10+D14*L14+D15*L15+D16*L16+D17*L17+D19*L19+D23*L23+D25*L25+D26*L26+D27*L27+D31*L31+D34*L34+D35*L35+D36*L36+D38*L38+D40*L40+D42*L42+D43*L43+D44*L44+D45*L45+D47*L47+D51*L51+D52*L52+D53*L53+D55*L55+D56*L56+D57*L57+D58*L58+D63*L63+D64*L64+D65*L65+D66*L66+D67*L67+D68*L68+D70*L70+D72*L72+D74*L74+D75*L75+D76*L76+D78*L78+D79*L79+D80*L80+D81*L81+D82*L82+D13*L13+D46*L46+D32*L32+D33*L33</f>
        <v>0</v>
      </c>
      <c r="M85" s="30"/>
      <c r="N85" s="29">
        <f>SUM(N7:N84)</f>
        <v>0</v>
      </c>
    </row>
    <row r="86" spans="1:14" ht="13.5" customHeight="1">
      <c r="A86" s="5"/>
      <c r="B86" s="10"/>
    </row>
    <row r="87" spans="1:14" s="37" customFormat="1" ht="12">
      <c r="A87" s="35"/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45"/>
      <c r="N87" s="46"/>
    </row>
    <row r="88" spans="1:14" s="37" customFormat="1" ht="12" customHeight="1">
      <c r="A88" s="52"/>
      <c r="B88" s="52"/>
      <c r="C88" s="52"/>
      <c r="D88" s="47"/>
      <c r="E88" s="47"/>
      <c r="F88" s="47"/>
      <c r="G88" s="54"/>
      <c r="H88" s="54"/>
      <c r="I88" s="54"/>
      <c r="J88" s="54"/>
      <c r="K88" s="54"/>
      <c r="L88" s="54"/>
      <c r="M88" s="54"/>
      <c r="N88" s="54"/>
    </row>
    <row r="89" spans="1:14" s="37" customFormat="1" ht="12" customHeight="1">
      <c r="A89" s="52"/>
      <c r="B89" s="52"/>
      <c r="C89" s="52"/>
      <c r="D89" s="47"/>
      <c r="E89" s="47"/>
      <c r="F89" s="47"/>
      <c r="G89" s="47"/>
      <c r="H89" s="54"/>
      <c r="I89" s="54"/>
      <c r="J89" s="54"/>
      <c r="K89" s="54"/>
      <c r="L89" s="54"/>
      <c r="M89" s="54"/>
      <c r="N89" s="54"/>
    </row>
    <row r="90" spans="1:14" s="37" customFormat="1" ht="9.75" customHeight="1">
      <c r="A90" s="48"/>
      <c r="B90" s="48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</row>
    <row r="91" spans="1:14" s="37" customFormat="1" ht="9.75" customHeight="1">
      <c r="A91" s="48"/>
      <c r="B91" s="48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39"/>
      <c r="N91" s="49"/>
    </row>
    <row r="92" spans="1:14" s="37" customFormat="1" ht="12" customHeight="1">
      <c r="A92" s="52"/>
      <c r="B92" s="52"/>
      <c r="C92" s="52"/>
      <c r="D92" s="47"/>
      <c r="E92" s="47"/>
      <c r="F92" s="47"/>
      <c r="G92" s="47"/>
      <c r="H92" s="54"/>
      <c r="I92" s="54"/>
      <c r="J92" s="54"/>
      <c r="K92" s="54"/>
      <c r="L92" s="54"/>
      <c r="M92" s="54"/>
      <c r="N92" s="54"/>
    </row>
    <row r="93" spans="1:14" s="37" customFormat="1" ht="12" customHeight="1">
      <c r="A93" s="52"/>
      <c r="B93" s="52"/>
      <c r="C93" s="52"/>
      <c r="D93" s="47"/>
      <c r="E93" s="47"/>
      <c r="F93" s="47"/>
      <c r="G93" s="47"/>
      <c r="H93" s="54"/>
      <c r="I93" s="54"/>
      <c r="J93" s="54"/>
      <c r="K93" s="54"/>
      <c r="L93" s="54"/>
      <c r="M93" s="54"/>
      <c r="N93" s="54"/>
    </row>
    <row r="94" spans="1:14" s="37" customFormat="1" ht="9.75" customHeight="1">
      <c r="A94" s="48"/>
      <c r="B94" s="48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39"/>
      <c r="N94" s="49"/>
    </row>
    <row r="95" spans="1:14" s="37" customFormat="1" ht="8.25" customHeight="1">
      <c r="A95" s="48"/>
      <c r="B95" s="48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39"/>
      <c r="N95" s="49"/>
    </row>
    <row r="96" spans="1:14" s="37" customFormat="1" ht="12" customHeight="1">
      <c r="A96" s="58"/>
      <c r="B96" s="58"/>
      <c r="C96" s="58"/>
      <c r="D96" s="58"/>
      <c r="E96" s="54"/>
      <c r="F96" s="54"/>
      <c r="G96" s="54"/>
      <c r="H96" s="54"/>
      <c r="I96" s="54"/>
      <c r="J96" s="54"/>
      <c r="K96" s="54"/>
      <c r="L96" s="54"/>
      <c r="M96" s="54"/>
      <c r="N96" s="54"/>
    </row>
    <row r="97" spans="1:14" s="37" customFormat="1" ht="12" customHeight="1">
      <c r="A97" s="52"/>
      <c r="B97" s="52"/>
      <c r="C97" s="52"/>
      <c r="D97" s="47"/>
      <c r="E97" s="47"/>
      <c r="F97" s="47"/>
      <c r="G97" s="47"/>
      <c r="H97" s="54"/>
      <c r="I97" s="54"/>
      <c r="J97" s="54"/>
      <c r="K97" s="54"/>
      <c r="L97" s="54"/>
      <c r="M97" s="54"/>
      <c r="N97" s="54"/>
    </row>
    <row r="98" spans="1:14" s="37" customFormat="1" ht="10.5" customHeight="1">
      <c r="A98" s="48"/>
      <c r="B98" s="48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39"/>
      <c r="N98" s="49"/>
    </row>
    <row r="99" spans="1:14" s="37" customFormat="1" ht="9.75" customHeight="1">
      <c r="A99" s="48"/>
      <c r="B99" s="48"/>
      <c r="C99" s="47"/>
      <c r="D99" s="47"/>
      <c r="E99" s="47"/>
      <c r="F99" s="47"/>
      <c r="G99" s="47"/>
      <c r="H99" s="54"/>
      <c r="I99" s="54"/>
      <c r="J99" s="54"/>
      <c r="K99" s="54"/>
      <c r="L99" s="54"/>
      <c r="M99" s="54"/>
      <c r="N99" s="49"/>
    </row>
    <row r="100" spans="1:14" s="37" customFormat="1" ht="11.25" customHeight="1">
      <c r="A100" s="52"/>
      <c r="B100" s="52"/>
      <c r="C100" s="52"/>
      <c r="D100" s="47"/>
      <c r="E100" s="47"/>
      <c r="F100" s="47"/>
      <c r="G100" s="47"/>
      <c r="H100" s="54"/>
      <c r="I100" s="54"/>
      <c r="J100" s="54"/>
      <c r="K100" s="54"/>
      <c r="L100" s="54"/>
      <c r="M100" s="54"/>
      <c r="N100" s="54"/>
    </row>
    <row r="101" spans="1:14" s="37" customFormat="1" ht="11.25" customHeight="1">
      <c r="A101" s="52"/>
      <c r="B101" s="52"/>
      <c r="C101" s="52"/>
      <c r="D101" s="47"/>
      <c r="E101" s="47"/>
      <c r="F101" s="47"/>
      <c r="G101" s="47"/>
      <c r="H101" s="54"/>
      <c r="I101" s="54"/>
      <c r="J101" s="54"/>
      <c r="K101" s="54"/>
      <c r="L101" s="54"/>
      <c r="M101" s="54"/>
      <c r="N101" s="54"/>
    </row>
    <row r="102" spans="1:14" s="37" customFormat="1" ht="10.5" customHeight="1">
      <c r="A102" s="48"/>
      <c r="B102" s="48"/>
      <c r="C102" s="47"/>
      <c r="D102" s="47"/>
      <c r="E102" s="47"/>
      <c r="F102" s="47"/>
      <c r="G102" s="47"/>
      <c r="H102" s="54"/>
      <c r="I102" s="54"/>
      <c r="J102" s="54"/>
      <c r="K102" s="54"/>
      <c r="L102" s="54"/>
      <c r="M102" s="54"/>
      <c r="N102" s="54"/>
    </row>
    <row r="103" spans="1:14" s="38" customFormat="1" ht="14.25" customHeight="1">
      <c r="A103" s="39"/>
      <c r="B103" s="40"/>
      <c r="C103" s="39"/>
      <c r="D103" s="39"/>
      <c r="E103" s="39"/>
      <c r="F103" s="39"/>
      <c r="G103" s="39"/>
      <c r="H103" s="39"/>
      <c r="I103" s="54"/>
      <c r="J103" s="54"/>
      <c r="K103" s="54"/>
      <c r="L103" s="54"/>
      <c r="M103" s="54"/>
      <c r="N103" s="54"/>
    </row>
    <row r="104" spans="1:14" s="38" customFormat="1" ht="12.95" customHeight="1">
      <c r="A104" s="50"/>
      <c r="B104" s="50"/>
      <c r="C104" s="50"/>
      <c r="D104" s="50"/>
      <c r="E104" s="50"/>
      <c r="F104" s="50"/>
      <c r="G104" s="50"/>
      <c r="H104" s="50"/>
      <c r="I104" s="54"/>
      <c r="J104" s="54"/>
      <c r="K104" s="54"/>
      <c r="L104" s="54"/>
      <c r="M104" s="54"/>
      <c r="N104" s="54"/>
    </row>
    <row r="105" spans="1:14" s="38" customFormat="1" ht="12.95" customHeight="1">
      <c r="A105" s="50"/>
      <c r="B105" s="50"/>
      <c r="C105" s="50"/>
      <c r="D105" s="50"/>
      <c r="E105" s="50"/>
      <c r="F105" s="50"/>
      <c r="G105" s="50"/>
      <c r="H105" s="50"/>
      <c r="I105" s="59"/>
      <c r="J105" s="59"/>
      <c r="K105" s="59"/>
      <c r="L105" s="59"/>
      <c r="M105" s="59"/>
      <c r="N105" s="59"/>
    </row>
    <row r="106" spans="1:14" ht="19.5" customHeight="1">
      <c r="N106"/>
    </row>
    <row r="107" spans="1:14" ht="14.25" customHeight="1">
      <c r="I107" s="59"/>
      <c r="J107" s="59"/>
      <c r="K107" s="59"/>
      <c r="L107" s="59"/>
      <c r="M107" s="59"/>
      <c r="N107" s="59"/>
    </row>
    <row r="108" spans="1:14" ht="15" customHeight="1">
      <c r="I108" s="54"/>
      <c r="J108" s="54"/>
      <c r="K108" s="54"/>
      <c r="L108" s="54"/>
      <c r="M108" s="54"/>
      <c r="N108" s="54"/>
    </row>
  </sheetData>
  <mergeCells count="27">
    <mergeCell ref="H93:N93"/>
    <mergeCell ref="E96:N96"/>
    <mergeCell ref="I103:N103"/>
    <mergeCell ref="H99:M99"/>
    <mergeCell ref="H97:N97"/>
    <mergeCell ref="H100:N100"/>
    <mergeCell ref="H101:N101"/>
    <mergeCell ref="I104:N104"/>
    <mergeCell ref="I105:N105"/>
    <mergeCell ref="I107:N107"/>
    <mergeCell ref="I108:N108"/>
    <mergeCell ref="H102:N102"/>
    <mergeCell ref="A100:C100"/>
    <mergeCell ref="A101:C101"/>
    <mergeCell ref="A93:C93"/>
    <mergeCell ref="A96:D96"/>
    <mergeCell ref="A97:C97"/>
    <mergeCell ref="A88:C88"/>
    <mergeCell ref="A89:C89"/>
    <mergeCell ref="A92:C92"/>
    <mergeCell ref="A1:N1"/>
    <mergeCell ref="A2:N2"/>
    <mergeCell ref="A3:N3"/>
    <mergeCell ref="H89:N89"/>
    <mergeCell ref="E5:L5"/>
    <mergeCell ref="G88:N88"/>
    <mergeCell ref="H92:N9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B11B0-ECA3-408F-A58E-999A2E90BE4B}">
  <dimension ref="A1:N96"/>
  <sheetViews>
    <sheetView zoomScale="130" zoomScaleNormal="130" workbookViewId="0">
      <selection sqref="A1:M1"/>
    </sheetView>
  </sheetViews>
  <sheetFormatPr defaultRowHeight="15"/>
  <cols>
    <col min="1" max="1" width="5.140625" style="1" customWidth="1"/>
    <col min="2" max="2" width="17.42578125" style="8" customWidth="1"/>
    <col min="3" max="3" width="6.42578125" style="1" customWidth="1"/>
    <col min="4" max="4" width="7.5703125" style="1" customWidth="1"/>
    <col min="5" max="5" width="7.7109375" style="1" customWidth="1"/>
    <col min="6" max="6" width="7.42578125" style="1" customWidth="1"/>
    <col min="7" max="7" width="8.28515625" style="1" customWidth="1"/>
    <col min="8" max="8" width="7.85546875" style="1" customWidth="1"/>
    <col min="9" max="9" width="6.42578125" style="1" customWidth="1"/>
    <col min="10" max="10" width="7.140625" style="1" customWidth="1"/>
    <col min="11" max="11" width="7.85546875" style="1" customWidth="1"/>
    <col min="12" max="12" width="6.7109375" style="1" customWidth="1"/>
    <col min="13" max="13" width="8.42578125" style="1" customWidth="1"/>
  </cols>
  <sheetData>
    <row r="1" spans="1:13" s="7" customForma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7" customForma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s="7" customFormat="1">
      <c r="A3" s="53" t="s">
        <v>162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>
      <c r="A4" s="6"/>
      <c r="B4" s="9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1" customFormat="1" ht="15.75" customHeight="1">
      <c r="A5" s="11"/>
      <c r="B5" s="12"/>
      <c r="C5" s="13"/>
      <c r="D5" s="14"/>
      <c r="E5" s="55" t="s">
        <v>4</v>
      </c>
      <c r="F5" s="56"/>
      <c r="G5" s="56"/>
      <c r="H5" s="56"/>
      <c r="I5" s="56"/>
      <c r="J5" s="56"/>
      <c r="K5" s="57"/>
      <c r="L5" s="15"/>
      <c r="M5" s="16"/>
    </row>
    <row r="6" spans="1:13" s="2" customFormat="1" ht="104.25">
      <c r="A6" s="17" t="s">
        <v>0</v>
      </c>
      <c r="B6" s="18" t="s">
        <v>165</v>
      </c>
      <c r="C6" s="19" t="s">
        <v>1</v>
      </c>
      <c r="D6" s="20" t="s">
        <v>130</v>
      </c>
      <c r="E6" s="21" t="s">
        <v>47</v>
      </c>
      <c r="F6" s="21" t="s">
        <v>120</v>
      </c>
      <c r="G6" s="21" t="s">
        <v>169</v>
      </c>
      <c r="H6" s="21" t="s">
        <v>121</v>
      </c>
      <c r="I6" s="21" t="s">
        <v>122</v>
      </c>
      <c r="J6" s="21" t="s">
        <v>181</v>
      </c>
      <c r="K6" s="42" t="s">
        <v>96</v>
      </c>
      <c r="L6" s="22" t="s">
        <v>2</v>
      </c>
      <c r="M6" s="21" t="s">
        <v>3</v>
      </c>
    </row>
    <row r="7" spans="1:13" s="4" customFormat="1" ht="36">
      <c r="A7" s="34" t="s">
        <v>5</v>
      </c>
      <c r="B7" s="23" t="s">
        <v>149</v>
      </c>
      <c r="C7" s="24" t="s">
        <v>36</v>
      </c>
      <c r="D7" s="32"/>
      <c r="E7" s="43">
        <v>4</v>
      </c>
      <c r="F7" s="43">
        <v>2</v>
      </c>
      <c r="G7" s="43">
        <v>20</v>
      </c>
      <c r="H7" s="43">
        <v>41</v>
      </c>
      <c r="I7" s="43">
        <v>10</v>
      </c>
      <c r="J7" s="43">
        <v>2</v>
      </c>
      <c r="K7" s="43">
        <v>120</v>
      </c>
      <c r="L7" s="25">
        <f t="shared" ref="L7:L42" si="0">SUM(E7:K7)</f>
        <v>199</v>
      </c>
      <c r="M7" s="26">
        <f t="shared" ref="M7:M42" si="1">D7*L7</f>
        <v>0</v>
      </c>
    </row>
    <row r="8" spans="1:13" s="2" customFormat="1" ht="15" customHeight="1">
      <c r="A8" s="34" t="s">
        <v>6</v>
      </c>
      <c r="B8" s="23" t="s">
        <v>53</v>
      </c>
      <c r="C8" s="27" t="s">
        <v>36</v>
      </c>
      <c r="D8" s="33"/>
      <c r="E8" s="25"/>
      <c r="F8" s="25"/>
      <c r="G8" s="25"/>
      <c r="H8" s="25">
        <v>3</v>
      </c>
      <c r="I8" s="25"/>
      <c r="J8" s="25"/>
      <c r="K8" s="25">
        <v>140</v>
      </c>
      <c r="L8" s="25">
        <f t="shared" si="0"/>
        <v>143</v>
      </c>
      <c r="M8" s="26">
        <f t="shared" si="1"/>
        <v>0</v>
      </c>
    </row>
    <row r="9" spans="1:13" s="2" customFormat="1" ht="33" customHeight="1">
      <c r="A9" s="34" t="s">
        <v>7</v>
      </c>
      <c r="B9" s="23" t="s">
        <v>54</v>
      </c>
      <c r="C9" s="27" t="s">
        <v>38</v>
      </c>
      <c r="D9" s="33"/>
      <c r="E9" s="25"/>
      <c r="F9" s="25">
        <v>3</v>
      </c>
      <c r="G9" s="25">
        <v>10</v>
      </c>
      <c r="H9" s="25">
        <v>5</v>
      </c>
      <c r="I9" s="25">
        <v>5</v>
      </c>
      <c r="J9" s="25">
        <v>20</v>
      </c>
      <c r="K9" s="25">
        <v>140</v>
      </c>
      <c r="L9" s="25">
        <f t="shared" si="0"/>
        <v>183</v>
      </c>
      <c r="M9" s="26">
        <f t="shared" si="1"/>
        <v>0</v>
      </c>
    </row>
    <row r="10" spans="1:13" s="2" customFormat="1" ht="27.75" customHeight="1">
      <c r="A10" s="34" t="s">
        <v>8</v>
      </c>
      <c r="B10" s="23" t="s">
        <v>123</v>
      </c>
      <c r="C10" s="27" t="s">
        <v>36</v>
      </c>
      <c r="D10" s="33"/>
      <c r="E10" s="25"/>
      <c r="F10" s="25">
        <v>20</v>
      </c>
      <c r="G10" s="25">
        <v>50</v>
      </c>
      <c r="H10" s="25">
        <v>16</v>
      </c>
      <c r="I10" s="25">
        <v>50</v>
      </c>
      <c r="J10" s="25">
        <v>5</v>
      </c>
      <c r="K10" s="25"/>
      <c r="L10" s="25">
        <f t="shared" si="0"/>
        <v>141</v>
      </c>
      <c r="M10" s="26">
        <f t="shared" si="1"/>
        <v>0</v>
      </c>
    </row>
    <row r="11" spans="1:13" s="2" customFormat="1" ht="27.75" customHeight="1">
      <c r="A11" s="34" t="s">
        <v>156</v>
      </c>
      <c r="B11" s="23" t="s">
        <v>61</v>
      </c>
      <c r="C11" s="27" t="s">
        <v>36</v>
      </c>
      <c r="D11" s="33"/>
      <c r="E11" s="25"/>
      <c r="F11" s="25"/>
      <c r="G11" s="25"/>
      <c r="H11" s="25"/>
      <c r="I11" s="25"/>
      <c r="J11" s="25">
        <v>6</v>
      </c>
      <c r="K11" s="25">
        <v>40</v>
      </c>
      <c r="L11" s="25">
        <f t="shared" si="0"/>
        <v>46</v>
      </c>
      <c r="M11" s="26">
        <f t="shared" si="1"/>
        <v>0</v>
      </c>
    </row>
    <row r="12" spans="1:13" s="2" customFormat="1" ht="22.5" customHeight="1">
      <c r="A12" s="34" t="s">
        <v>9</v>
      </c>
      <c r="B12" s="23" t="s">
        <v>97</v>
      </c>
      <c r="C12" s="27" t="s">
        <v>36</v>
      </c>
      <c r="D12" s="33"/>
      <c r="E12" s="25"/>
      <c r="F12" s="25"/>
      <c r="G12" s="25"/>
      <c r="H12" s="25"/>
      <c r="I12" s="25"/>
      <c r="J12" s="25"/>
      <c r="K12" s="25">
        <v>20</v>
      </c>
      <c r="L12" s="25">
        <f t="shared" si="0"/>
        <v>20</v>
      </c>
      <c r="M12" s="26">
        <f t="shared" si="1"/>
        <v>0</v>
      </c>
    </row>
    <row r="13" spans="1:13" s="2" customFormat="1" ht="48.75" customHeight="1">
      <c r="A13" s="34" t="s">
        <v>10</v>
      </c>
      <c r="B13" s="23" t="s">
        <v>164</v>
      </c>
      <c r="C13" s="27" t="s">
        <v>36</v>
      </c>
      <c r="D13" s="33"/>
      <c r="E13" s="25"/>
      <c r="F13" s="25"/>
      <c r="G13" s="25"/>
      <c r="H13" s="25"/>
      <c r="I13" s="25"/>
      <c r="J13" s="25">
        <v>2</v>
      </c>
      <c r="K13" s="25">
        <v>340</v>
      </c>
      <c r="L13" s="25">
        <f t="shared" si="0"/>
        <v>342</v>
      </c>
      <c r="M13" s="26">
        <f t="shared" si="1"/>
        <v>0</v>
      </c>
    </row>
    <row r="14" spans="1:13" s="2" customFormat="1" ht="49.5" customHeight="1">
      <c r="A14" s="34" t="s">
        <v>11</v>
      </c>
      <c r="B14" s="23" t="s">
        <v>137</v>
      </c>
      <c r="C14" s="27" t="s">
        <v>36</v>
      </c>
      <c r="D14" s="33"/>
      <c r="E14" s="25"/>
      <c r="F14" s="25"/>
      <c r="G14" s="25"/>
      <c r="H14" s="25"/>
      <c r="I14" s="25"/>
      <c r="J14" s="25">
        <v>2</v>
      </c>
      <c r="K14" s="25">
        <v>170</v>
      </c>
      <c r="L14" s="25">
        <f t="shared" si="0"/>
        <v>172</v>
      </c>
      <c r="M14" s="26">
        <f t="shared" si="1"/>
        <v>0</v>
      </c>
    </row>
    <row r="15" spans="1:13" s="2" customFormat="1" ht="20.25" customHeight="1">
      <c r="A15" s="34" t="s">
        <v>12</v>
      </c>
      <c r="B15" s="23" t="s">
        <v>166</v>
      </c>
      <c r="C15" s="27" t="s">
        <v>36</v>
      </c>
      <c r="D15" s="33"/>
      <c r="E15" s="25">
        <v>4</v>
      </c>
      <c r="F15" s="25">
        <v>10</v>
      </c>
      <c r="G15" s="25">
        <v>15</v>
      </c>
      <c r="H15" s="25"/>
      <c r="I15" s="25">
        <v>25</v>
      </c>
      <c r="J15" s="25">
        <v>10</v>
      </c>
      <c r="K15" s="25">
        <v>340</v>
      </c>
      <c r="L15" s="25">
        <f t="shared" si="0"/>
        <v>404</v>
      </c>
      <c r="M15" s="26">
        <f t="shared" si="1"/>
        <v>0</v>
      </c>
    </row>
    <row r="16" spans="1:13" s="2" customFormat="1" ht="32.25" customHeight="1">
      <c r="A16" s="34" t="s">
        <v>13</v>
      </c>
      <c r="B16" s="23" t="s">
        <v>150</v>
      </c>
      <c r="C16" s="27" t="s">
        <v>36</v>
      </c>
      <c r="D16" s="33"/>
      <c r="E16" s="25"/>
      <c r="F16" s="25"/>
      <c r="G16" s="25"/>
      <c r="H16" s="25"/>
      <c r="I16" s="25"/>
      <c r="J16" s="25"/>
      <c r="K16" s="25">
        <v>30</v>
      </c>
      <c r="L16" s="25">
        <f t="shared" si="0"/>
        <v>30</v>
      </c>
      <c r="M16" s="26">
        <f t="shared" si="1"/>
        <v>0</v>
      </c>
    </row>
    <row r="17" spans="1:13" s="2" customFormat="1" ht="39" customHeight="1">
      <c r="A17" s="34" t="s">
        <v>14</v>
      </c>
      <c r="B17" s="23" t="s">
        <v>126</v>
      </c>
      <c r="C17" s="27" t="s">
        <v>36</v>
      </c>
      <c r="D17" s="33"/>
      <c r="E17" s="25"/>
      <c r="F17" s="25"/>
      <c r="G17" s="25">
        <v>10</v>
      </c>
      <c r="H17" s="25">
        <v>6</v>
      </c>
      <c r="I17" s="25"/>
      <c r="J17" s="25">
        <v>5</v>
      </c>
      <c r="K17" s="25"/>
      <c r="L17" s="25">
        <f t="shared" si="0"/>
        <v>21</v>
      </c>
      <c r="M17" s="26">
        <f t="shared" si="1"/>
        <v>0</v>
      </c>
    </row>
    <row r="18" spans="1:13" s="2" customFormat="1" ht="37.5" customHeight="1">
      <c r="A18" s="34" t="s">
        <v>15</v>
      </c>
      <c r="B18" s="23" t="s">
        <v>115</v>
      </c>
      <c r="C18" s="27" t="s">
        <v>36</v>
      </c>
      <c r="D18" s="33"/>
      <c r="E18" s="25">
        <v>4</v>
      </c>
      <c r="F18" s="25"/>
      <c r="G18" s="25"/>
      <c r="H18" s="25"/>
      <c r="I18" s="25"/>
      <c r="J18" s="25"/>
      <c r="K18" s="25"/>
      <c r="L18" s="25">
        <f t="shared" si="0"/>
        <v>4</v>
      </c>
      <c r="M18" s="26">
        <f t="shared" si="1"/>
        <v>0</v>
      </c>
    </row>
    <row r="19" spans="1:13" s="2" customFormat="1" ht="43.5" customHeight="1">
      <c r="A19" s="34" t="s">
        <v>16</v>
      </c>
      <c r="B19" s="23" t="s">
        <v>168</v>
      </c>
      <c r="C19" s="27" t="s">
        <v>36</v>
      </c>
      <c r="D19" s="33"/>
      <c r="E19" s="25">
        <v>4</v>
      </c>
      <c r="F19" s="25">
        <v>30</v>
      </c>
      <c r="G19" s="25">
        <v>20</v>
      </c>
      <c r="H19" s="25">
        <v>23</v>
      </c>
      <c r="I19" s="25">
        <v>20</v>
      </c>
      <c r="J19" s="25">
        <v>30</v>
      </c>
      <c r="K19" s="25"/>
      <c r="L19" s="25">
        <f t="shared" si="0"/>
        <v>127</v>
      </c>
      <c r="M19" s="26">
        <f t="shared" si="1"/>
        <v>0</v>
      </c>
    </row>
    <row r="20" spans="1:13" s="2" customFormat="1" ht="36.75" customHeight="1">
      <c r="A20" s="34" t="s">
        <v>17</v>
      </c>
      <c r="B20" s="23" t="s">
        <v>172</v>
      </c>
      <c r="C20" s="27" t="s">
        <v>36</v>
      </c>
      <c r="D20" s="33"/>
      <c r="E20" s="25"/>
      <c r="F20" s="25">
        <v>1</v>
      </c>
      <c r="G20" s="25">
        <v>3</v>
      </c>
      <c r="H20" s="25">
        <v>5</v>
      </c>
      <c r="I20" s="25">
        <v>3</v>
      </c>
      <c r="J20" s="25">
        <v>10</v>
      </c>
      <c r="K20" s="25">
        <v>310</v>
      </c>
      <c r="L20" s="25">
        <f t="shared" si="0"/>
        <v>332</v>
      </c>
      <c r="M20" s="26">
        <f t="shared" si="1"/>
        <v>0</v>
      </c>
    </row>
    <row r="21" spans="1:13" s="2" customFormat="1" ht="45.75" customHeight="1">
      <c r="A21" s="34" t="s">
        <v>157</v>
      </c>
      <c r="B21" s="23" t="s">
        <v>134</v>
      </c>
      <c r="C21" s="27" t="s">
        <v>36</v>
      </c>
      <c r="D21" s="33"/>
      <c r="E21" s="25"/>
      <c r="F21" s="25">
        <v>2</v>
      </c>
      <c r="G21" s="25">
        <v>70</v>
      </c>
      <c r="H21" s="25">
        <v>10</v>
      </c>
      <c r="I21" s="25">
        <v>18</v>
      </c>
      <c r="J21" s="25">
        <v>5</v>
      </c>
      <c r="K21" s="25">
        <v>190</v>
      </c>
      <c r="L21" s="25">
        <f t="shared" si="0"/>
        <v>295</v>
      </c>
      <c r="M21" s="26">
        <f t="shared" si="1"/>
        <v>0</v>
      </c>
    </row>
    <row r="22" spans="1:13" s="2" customFormat="1" ht="36" customHeight="1">
      <c r="A22" s="34" t="s">
        <v>18</v>
      </c>
      <c r="B22" s="23" t="s">
        <v>171</v>
      </c>
      <c r="C22" s="27" t="s">
        <v>36</v>
      </c>
      <c r="D22" s="33"/>
      <c r="E22" s="25"/>
      <c r="F22" s="25"/>
      <c r="G22" s="25"/>
      <c r="H22" s="25"/>
      <c r="I22" s="25"/>
      <c r="J22" s="25">
        <v>10</v>
      </c>
      <c r="K22" s="25">
        <v>240</v>
      </c>
      <c r="L22" s="25">
        <f t="shared" si="0"/>
        <v>250</v>
      </c>
      <c r="M22" s="26">
        <f t="shared" si="1"/>
        <v>0</v>
      </c>
    </row>
    <row r="23" spans="1:13" s="2" customFormat="1" ht="45.75" customHeight="1">
      <c r="A23" s="34" t="s">
        <v>158</v>
      </c>
      <c r="B23" s="23" t="s">
        <v>66</v>
      </c>
      <c r="C23" s="27" t="s">
        <v>36</v>
      </c>
      <c r="D23" s="33"/>
      <c r="E23" s="25"/>
      <c r="F23" s="25"/>
      <c r="G23" s="25"/>
      <c r="H23" s="25"/>
      <c r="I23" s="25"/>
      <c r="J23" s="25"/>
      <c r="K23" s="25">
        <v>100</v>
      </c>
      <c r="L23" s="25">
        <f t="shared" si="0"/>
        <v>100</v>
      </c>
      <c r="M23" s="26">
        <f t="shared" si="1"/>
        <v>0</v>
      </c>
    </row>
    <row r="24" spans="1:13" s="2" customFormat="1" ht="34.5" customHeight="1">
      <c r="A24" s="34" t="s">
        <v>19</v>
      </c>
      <c r="B24" s="23" t="s">
        <v>116</v>
      </c>
      <c r="C24" s="27" t="s">
        <v>36</v>
      </c>
      <c r="D24" s="33"/>
      <c r="E24" s="25">
        <v>2</v>
      </c>
      <c r="F24" s="25"/>
      <c r="G24" s="25"/>
      <c r="H24" s="25"/>
      <c r="I24" s="25"/>
      <c r="J24" s="25">
        <v>5</v>
      </c>
      <c r="K24" s="25"/>
      <c r="L24" s="25">
        <f t="shared" si="0"/>
        <v>7</v>
      </c>
      <c r="M24" s="26">
        <f t="shared" si="1"/>
        <v>0</v>
      </c>
    </row>
    <row r="25" spans="1:13" s="2" customFormat="1" ht="24" customHeight="1">
      <c r="A25" s="34" t="s">
        <v>20</v>
      </c>
      <c r="B25" s="23" t="s">
        <v>127</v>
      </c>
      <c r="C25" s="27" t="s">
        <v>36</v>
      </c>
      <c r="D25" s="33"/>
      <c r="E25" s="25"/>
      <c r="F25" s="25"/>
      <c r="G25" s="25"/>
      <c r="H25" s="25">
        <v>5</v>
      </c>
      <c r="I25" s="25"/>
      <c r="J25" s="25"/>
      <c r="K25" s="25"/>
      <c r="L25" s="25">
        <f t="shared" si="0"/>
        <v>5</v>
      </c>
      <c r="M25" s="26">
        <f t="shared" si="1"/>
        <v>0</v>
      </c>
    </row>
    <row r="26" spans="1:13" s="2" customFormat="1" ht="26.25" customHeight="1">
      <c r="A26" s="34" t="s">
        <v>21</v>
      </c>
      <c r="B26" s="23" t="s">
        <v>67</v>
      </c>
      <c r="C26" s="27" t="s">
        <v>36</v>
      </c>
      <c r="D26" s="33"/>
      <c r="E26" s="25"/>
      <c r="F26" s="25"/>
      <c r="G26" s="25">
        <v>3</v>
      </c>
      <c r="H26" s="25">
        <v>3</v>
      </c>
      <c r="I26" s="25">
        <v>3</v>
      </c>
      <c r="J26" s="25">
        <v>5</v>
      </c>
      <c r="K26" s="25">
        <v>20</v>
      </c>
      <c r="L26" s="25">
        <f t="shared" si="0"/>
        <v>34</v>
      </c>
      <c r="M26" s="26">
        <f t="shared" si="1"/>
        <v>0</v>
      </c>
    </row>
    <row r="27" spans="1:13" s="2" customFormat="1" ht="22.5" customHeight="1">
      <c r="A27" s="34" t="s">
        <v>22</v>
      </c>
      <c r="B27" s="23" t="s">
        <v>173</v>
      </c>
      <c r="C27" s="27" t="s">
        <v>36</v>
      </c>
      <c r="D27" s="33"/>
      <c r="E27" s="25"/>
      <c r="F27" s="25"/>
      <c r="G27" s="25"/>
      <c r="H27" s="25"/>
      <c r="I27" s="25"/>
      <c r="J27" s="25">
        <v>2</v>
      </c>
      <c r="K27" s="25"/>
      <c r="L27" s="25">
        <f t="shared" ref="L27" si="2">SUM(E27:K27)</f>
        <v>2</v>
      </c>
      <c r="M27" s="26">
        <f t="shared" ref="M27" si="3">D27*L27</f>
        <v>0</v>
      </c>
    </row>
    <row r="28" spans="1:13" s="2" customFormat="1" ht="27" customHeight="1">
      <c r="A28" s="34" t="s">
        <v>23</v>
      </c>
      <c r="B28" s="23" t="s">
        <v>68</v>
      </c>
      <c r="C28" s="27" t="s">
        <v>36</v>
      </c>
      <c r="D28" s="33"/>
      <c r="E28" s="25"/>
      <c r="F28" s="25"/>
      <c r="G28" s="25">
        <v>5</v>
      </c>
      <c r="H28" s="25">
        <v>3</v>
      </c>
      <c r="I28" s="25">
        <v>3</v>
      </c>
      <c r="J28" s="25">
        <v>3</v>
      </c>
      <c r="K28" s="25">
        <v>3</v>
      </c>
      <c r="L28" s="25">
        <f t="shared" si="0"/>
        <v>17</v>
      </c>
      <c r="M28" s="26">
        <f t="shared" si="1"/>
        <v>0</v>
      </c>
    </row>
    <row r="29" spans="1:13" s="2" customFormat="1" ht="18.75" customHeight="1">
      <c r="A29" s="34" t="s">
        <v>24</v>
      </c>
      <c r="B29" s="23" t="s">
        <v>98</v>
      </c>
      <c r="C29" s="27" t="s">
        <v>36</v>
      </c>
      <c r="D29" s="33"/>
      <c r="E29" s="25"/>
      <c r="F29" s="25"/>
      <c r="G29" s="25"/>
      <c r="H29" s="25"/>
      <c r="I29" s="25"/>
      <c r="J29" s="25">
        <v>200</v>
      </c>
      <c r="K29" s="25">
        <v>4350</v>
      </c>
      <c r="L29" s="25">
        <f t="shared" si="0"/>
        <v>4550</v>
      </c>
      <c r="M29" s="26">
        <f t="shared" si="1"/>
        <v>0</v>
      </c>
    </row>
    <row r="30" spans="1:13" s="2" customFormat="1" ht="30" customHeight="1">
      <c r="A30" s="34" t="s">
        <v>25</v>
      </c>
      <c r="B30" s="23" t="s">
        <v>55</v>
      </c>
      <c r="C30" s="27" t="s">
        <v>39</v>
      </c>
      <c r="D30" s="33"/>
      <c r="E30" s="25">
        <v>18</v>
      </c>
      <c r="F30" s="25">
        <v>70</v>
      </c>
      <c r="G30" s="25">
        <v>1400</v>
      </c>
      <c r="H30" s="25">
        <v>725</v>
      </c>
      <c r="I30" s="25">
        <v>150</v>
      </c>
      <c r="J30" s="25"/>
      <c r="K30" s="25"/>
      <c r="L30" s="25">
        <f t="shared" si="0"/>
        <v>2363</v>
      </c>
      <c r="M30" s="26">
        <f t="shared" si="1"/>
        <v>0</v>
      </c>
    </row>
    <row r="31" spans="1:13" s="2" customFormat="1" ht="36" customHeight="1">
      <c r="A31" s="34" t="s">
        <v>26</v>
      </c>
      <c r="B31" s="23" t="s">
        <v>152</v>
      </c>
      <c r="C31" s="27" t="s">
        <v>36</v>
      </c>
      <c r="D31" s="33"/>
      <c r="E31" s="25"/>
      <c r="F31" s="25"/>
      <c r="G31" s="25"/>
      <c r="H31" s="25"/>
      <c r="I31" s="25"/>
      <c r="J31" s="25"/>
      <c r="K31" s="25">
        <v>30</v>
      </c>
      <c r="L31" s="25">
        <f t="shared" si="0"/>
        <v>30</v>
      </c>
      <c r="M31" s="26">
        <f t="shared" si="1"/>
        <v>0</v>
      </c>
    </row>
    <row r="32" spans="1:13" s="2" customFormat="1" ht="32.25" customHeight="1">
      <c r="A32" s="34" t="s">
        <v>27</v>
      </c>
      <c r="B32" s="23" t="s">
        <v>124</v>
      </c>
      <c r="C32" s="27" t="s">
        <v>36</v>
      </c>
      <c r="D32" s="33"/>
      <c r="E32" s="25"/>
      <c r="F32" s="25">
        <v>10</v>
      </c>
      <c r="G32" s="25">
        <v>30</v>
      </c>
      <c r="H32" s="25">
        <v>30</v>
      </c>
      <c r="I32" s="25">
        <v>5</v>
      </c>
      <c r="J32" s="25">
        <v>20</v>
      </c>
      <c r="K32" s="25"/>
      <c r="L32" s="25">
        <f t="shared" si="0"/>
        <v>95</v>
      </c>
      <c r="M32" s="26">
        <f t="shared" si="1"/>
        <v>0</v>
      </c>
    </row>
    <row r="33" spans="1:13" s="2" customFormat="1" ht="33.75" customHeight="1">
      <c r="A33" s="34" t="s">
        <v>28</v>
      </c>
      <c r="B33" s="23" t="s">
        <v>56</v>
      </c>
      <c r="C33" s="27" t="s">
        <v>38</v>
      </c>
      <c r="D33" s="33"/>
      <c r="E33" s="25">
        <v>3</v>
      </c>
      <c r="F33" s="25">
        <v>20</v>
      </c>
      <c r="G33" s="25">
        <v>30</v>
      </c>
      <c r="H33" s="25">
        <v>25</v>
      </c>
      <c r="I33" s="25">
        <v>10</v>
      </c>
      <c r="J33" s="25">
        <v>20</v>
      </c>
      <c r="K33" s="25">
        <v>200</v>
      </c>
      <c r="L33" s="25">
        <f t="shared" si="0"/>
        <v>308</v>
      </c>
      <c r="M33" s="26">
        <f t="shared" si="1"/>
        <v>0</v>
      </c>
    </row>
    <row r="34" spans="1:13" s="2" customFormat="1" ht="52.5" customHeight="1">
      <c r="A34" s="34" t="s">
        <v>29</v>
      </c>
      <c r="B34" s="23" t="s">
        <v>139</v>
      </c>
      <c r="C34" s="27" t="s">
        <v>40</v>
      </c>
      <c r="D34" s="33"/>
      <c r="E34" s="25"/>
      <c r="F34" s="25"/>
      <c r="G34" s="25"/>
      <c r="H34" s="25"/>
      <c r="I34" s="25"/>
      <c r="J34" s="25">
        <v>2</v>
      </c>
      <c r="K34" s="25"/>
      <c r="L34" s="25">
        <f t="shared" ref="L34" si="4">SUM(E34:K34)</f>
        <v>2</v>
      </c>
      <c r="M34" s="26">
        <f t="shared" ref="M34" si="5">D34*L34</f>
        <v>0</v>
      </c>
    </row>
    <row r="35" spans="1:13" s="2" customFormat="1" ht="34.5" customHeight="1">
      <c r="A35" s="34" t="s">
        <v>30</v>
      </c>
      <c r="B35" s="23" t="s">
        <v>69</v>
      </c>
      <c r="C35" s="27" t="s">
        <v>70</v>
      </c>
      <c r="D35" s="33"/>
      <c r="E35" s="25"/>
      <c r="F35" s="25">
        <v>10</v>
      </c>
      <c r="G35" s="25">
        <v>15</v>
      </c>
      <c r="H35" s="25"/>
      <c r="I35" s="25">
        <v>10</v>
      </c>
      <c r="J35" s="25"/>
      <c r="K35" s="25">
        <v>220</v>
      </c>
      <c r="L35" s="25">
        <f t="shared" si="0"/>
        <v>255</v>
      </c>
      <c r="M35" s="26">
        <f t="shared" si="1"/>
        <v>0</v>
      </c>
    </row>
    <row r="36" spans="1:13" s="2" customFormat="1" ht="38.25" customHeight="1">
      <c r="A36" s="34" t="s">
        <v>31</v>
      </c>
      <c r="B36" s="23" t="s">
        <v>99</v>
      </c>
      <c r="C36" s="27" t="s">
        <v>70</v>
      </c>
      <c r="D36" s="33"/>
      <c r="E36" s="25"/>
      <c r="F36" s="25"/>
      <c r="G36" s="25"/>
      <c r="H36" s="25"/>
      <c r="I36" s="25"/>
      <c r="J36" s="25">
        <v>10</v>
      </c>
      <c r="K36" s="25">
        <v>320</v>
      </c>
      <c r="L36" s="25">
        <f t="shared" si="0"/>
        <v>330</v>
      </c>
      <c r="M36" s="26">
        <f t="shared" si="1"/>
        <v>0</v>
      </c>
    </row>
    <row r="37" spans="1:13" s="2" customFormat="1" ht="44.25" customHeight="1">
      <c r="A37" s="34" t="s">
        <v>32</v>
      </c>
      <c r="B37" s="23" t="s">
        <v>71</v>
      </c>
      <c r="C37" s="27" t="s">
        <v>36</v>
      </c>
      <c r="D37" s="33"/>
      <c r="E37" s="25"/>
      <c r="F37" s="25">
        <v>2</v>
      </c>
      <c r="G37" s="25">
        <v>10</v>
      </c>
      <c r="H37" s="25">
        <v>5</v>
      </c>
      <c r="I37" s="25">
        <v>3</v>
      </c>
      <c r="J37" s="25">
        <v>5</v>
      </c>
      <c r="K37" s="25">
        <v>25</v>
      </c>
      <c r="L37" s="25">
        <f t="shared" si="0"/>
        <v>50</v>
      </c>
      <c r="M37" s="26">
        <f t="shared" si="1"/>
        <v>0</v>
      </c>
    </row>
    <row r="38" spans="1:13" s="2" customFormat="1" ht="30" customHeight="1">
      <c r="A38" s="34" t="s">
        <v>33</v>
      </c>
      <c r="B38" s="23" t="s">
        <v>140</v>
      </c>
      <c r="C38" s="27" t="s">
        <v>36</v>
      </c>
      <c r="D38" s="33"/>
      <c r="E38" s="25"/>
      <c r="F38" s="25"/>
      <c r="G38" s="25"/>
      <c r="H38" s="25"/>
      <c r="I38" s="25"/>
      <c r="J38" s="25">
        <v>5</v>
      </c>
      <c r="K38" s="25"/>
      <c r="L38" s="25">
        <f>SUM(E38:K38)</f>
        <v>5</v>
      </c>
      <c r="M38" s="26">
        <f>D38*L38</f>
        <v>0</v>
      </c>
    </row>
    <row r="39" spans="1:13" s="2" customFormat="1" ht="30.75" customHeight="1">
      <c r="A39" s="34" t="s">
        <v>34</v>
      </c>
      <c r="B39" s="23" t="s">
        <v>155</v>
      </c>
      <c r="C39" s="27" t="s">
        <v>36</v>
      </c>
      <c r="D39" s="33"/>
      <c r="E39" s="25"/>
      <c r="F39" s="25"/>
      <c r="G39" s="25"/>
      <c r="H39" s="25"/>
      <c r="I39" s="25"/>
      <c r="J39" s="25">
        <v>3</v>
      </c>
      <c r="K39" s="31">
        <v>10</v>
      </c>
      <c r="L39" s="25">
        <f t="shared" si="0"/>
        <v>13</v>
      </c>
      <c r="M39" s="26">
        <f t="shared" si="1"/>
        <v>0</v>
      </c>
    </row>
    <row r="40" spans="1:13" s="2" customFormat="1" ht="30" customHeight="1">
      <c r="A40" s="34" t="s">
        <v>35</v>
      </c>
      <c r="B40" s="23" t="s">
        <v>57</v>
      </c>
      <c r="C40" s="27" t="s">
        <v>36</v>
      </c>
      <c r="D40" s="33"/>
      <c r="E40" s="25">
        <v>3</v>
      </c>
      <c r="F40" s="25"/>
      <c r="G40" s="25"/>
      <c r="H40" s="25"/>
      <c r="I40" s="25"/>
      <c r="J40" s="25">
        <v>20</v>
      </c>
      <c r="K40" s="25">
        <v>240</v>
      </c>
      <c r="L40" s="25">
        <f t="shared" si="0"/>
        <v>263</v>
      </c>
      <c r="M40" s="26">
        <f t="shared" si="1"/>
        <v>0</v>
      </c>
    </row>
    <row r="41" spans="1:13" s="2" customFormat="1" ht="30" customHeight="1">
      <c r="A41" s="34" t="s">
        <v>42</v>
      </c>
      <c r="B41" s="23" t="s">
        <v>141</v>
      </c>
      <c r="C41" s="27" t="s">
        <v>36</v>
      </c>
      <c r="D41" s="33"/>
      <c r="E41" s="25"/>
      <c r="F41" s="25"/>
      <c r="G41" s="25"/>
      <c r="H41" s="25"/>
      <c r="I41" s="25"/>
      <c r="J41" s="25">
        <v>10</v>
      </c>
      <c r="K41" s="25"/>
      <c r="L41" s="25">
        <f t="shared" si="0"/>
        <v>10</v>
      </c>
      <c r="M41" s="26">
        <f t="shared" si="1"/>
        <v>0</v>
      </c>
    </row>
    <row r="42" spans="1:13" s="2" customFormat="1" ht="32.25" customHeight="1">
      <c r="A42" s="34" t="s">
        <v>43</v>
      </c>
      <c r="B42" s="23" t="s">
        <v>153</v>
      </c>
      <c r="C42" s="27" t="s">
        <v>36</v>
      </c>
      <c r="D42" s="33"/>
      <c r="E42" s="25"/>
      <c r="F42" s="25"/>
      <c r="G42" s="25"/>
      <c r="H42" s="25"/>
      <c r="I42" s="25"/>
      <c r="J42" s="25">
        <v>10</v>
      </c>
      <c r="K42" s="25">
        <v>40</v>
      </c>
      <c r="L42" s="25">
        <f t="shared" si="0"/>
        <v>50</v>
      </c>
      <c r="M42" s="26">
        <f t="shared" si="1"/>
        <v>0</v>
      </c>
    </row>
    <row r="43" spans="1:13" s="2" customFormat="1" ht="32.25" customHeight="1">
      <c r="A43" s="34" t="s">
        <v>44</v>
      </c>
      <c r="B43" s="23" t="s">
        <v>154</v>
      </c>
      <c r="C43" s="27" t="s">
        <v>36</v>
      </c>
      <c r="D43" s="33"/>
      <c r="E43" s="25"/>
      <c r="F43" s="25"/>
      <c r="G43" s="25"/>
      <c r="H43" s="25"/>
      <c r="I43" s="25"/>
      <c r="J43" s="25"/>
      <c r="K43" s="31">
        <v>110</v>
      </c>
      <c r="L43" s="25">
        <f t="shared" ref="L43:L71" si="6">SUM(E43:K43)</f>
        <v>110</v>
      </c>
      <c r="M43" s="26">
        <f t="shared" ref="M43:M71" si="7">D43*L43</f>
        <v>0</v>
      </c>
    </row>
    <row r="44" spans="1:13" s="2" customFormat="1" ht="45.75" customHeight="1">
      <c r="A44" s="34" t="s">
        <v>45</v>
      </c>
      <c r="B44" s="23" t="s">
        <v>144</v>
      </c>
      <c r="C44" s="27" t="s">
        <v>36</v>
      </c>
      <c r="D44" s="33"/>
      <c r="E44" s="25">
        <v>16</v>
      </c>
      <c r="F44" s="25">
        <v>25</v>
      </c>
      <c r="G44" s="25">
        <v>50</v>
      </c>
      <c r="H44" s="25">
        <v>50</v>
      </c>
      <c r="I44" s="25">
        <v>30</v>
      </c>
      <c r="J44" s="25">
        <v>30</v>
      </c>
      <c r="K44" s="25">
        <v>240</v>
      </c>
      <c r="L44" s="25">
        <f t="shared" si="6"/>
        <v>441</v>
      </c>
      <c r="M44" s="26">
        <f t="shared" si="7"/>
        <v>0</v>
      </c>
    </row>
    <row r="45" spans="1:13" s="2" customFormat="1" ht="25.5" customHeight="1">
      <c r="A45" s="34" t="s">
        <v>48</v>
      </c>
      <c r="B45" s="23" t="s">
        <v>100</v>
      </c>
      <c r="C45" s="27" t="s">
        <v>36</v>
      </c>
      <c r="D45" s="33"/>
      <c r="E45" s="25"/>
      <c r="F45" s="25"/>
      <c r="G45" s="25"/>
      <c r="H45" s="25"/>
      <c r="I45" s="25"/>
      <c r="J45" s="25"/>
      <c r="K45" s="25">
        <v>25</v>
      </c>
      <c r="L45" s="25">
        <f t="shared" si="6"/>
        <v>25</v>
      </c>
      <c r="M45" s="26">
        <f t="shared" si="7"/>
        <v>0</v>
      </c>
    </row>
    <row r="46" spans="1:13" s="2" customFormat="1" ht="29.25" customHeight="1">
      <c r="A46" s="34" t="s">
        <v>49</v>
      </c>
      <c r="B46" s="23" t="s">
        <v>72</v>
      </c>
      <c r="C46" s="27" t="s">
        <v>36</v>
      </c>
      <c r="D46" s="33"/>
      <c r="E46" s="25"/>
      <c r="F46" s="25"/>
      <c r="G46" s="25"/>
      <c r="H46" s="25"/>
      <c r="I46" s="25"/>
      <c r="J46" s="25"/>
      <c r="K46" s="25">
        <v>4</v>
      </c>
      <c r="L46" s="25">
        <f t="shared" si="6"/>
        <v>4</v>
      </c>
      <c r="M46" s="26">
        <f t="shared" si="7"/>
        <v>0</v>
      </c>
    </row>
    <row r="47" spans="1:13" s="2" customFormat="1" ht="37.5" customHeight="1">
      <c r="A47" s="34" t="s">
        <v>50</v>
      </c>
      <c r="B47" s="23" t="s">
        <v>113</v>
      </c>
      <c r="C47" s="27" t="s">
        <v>36</v>
      </c>
      <c r="D47" s="33"/>
      <c r="E47" s="25"/>
      <c r="F47" s="25"/>
      <c r="G47" s="25"/>
      <c r="H47" s="25"/>
      <c r="I47" s="25"/>
      <c r="J47" s="25"/>
      <c r="K47" s="25">
        <v>10</v>
      </c>
      <c r="L47" s="25">
        <f t="shared" si="6"/>
        <v>10</v>
      </c>
      <c r="M47" s="26">
        <f t="shared" si="7"/>
        <v>0</v>
      </c>
    </row>
    <row r="48" spans="1:13" s="2" customFormat="1" ht="15" customHeight="1">
      <c r="A48" s="34" t="s">
        <v>51</v>
      </c>
      <c r="B48" s="23" t="s">
        <v>101</v>
      </c>
      <c r="C48" s="27" t="s">
        <v>36</v>
      </c>
      <c r="D48" s="33"/>
      <c r="E48" s="25">
        <v>1</v>
      </c>
      <c r="F48" s="25"/>
      <c r="G48" s="25"/>
      <c r="H48" s="25"/>
      <c r="I48" s="25">
        <v>6</v>
      </c>
      <c r="J48" s="25">
        <v>3</v>
      </c>
      <c r="K48" s="25">
        <v>30</v>
      </c>
      <c r="L48" s="25">
        <f t="shared" si="6"/>
        <v>40</v>
      </c>
      <c r="M48" s="26">
        <f t="shared" si="7"/>
        <v>0</v>
      </c>
    </row>
    <row r="49" spans="1:13" s="2" customFormat="1" ht="30.75" customHeight="1">
      <c r="A49" s="34" t="s">
        <v>52</v>
      </c>
      <c r="B49" s="23" t="s">
        <v>128</v>
      </c>
      <c r="C49" s="27" t="s">
        <v>167</v>
      </c>
      <c r="D49" s="33"/>
      <c r="E49" s="25"/>
      <c r="F49" s="25"/>
      <c r="G49" s="25">
        <v>500</v>
      </c>
      <c r="H49" s="25">
        <v>600</v>
      </c>
      <c r="I49" s="25"/>
      <c r="J49" s="25"/>
      <c r="K49" s="25"/>
      <c r="L49" s="25">
        <f t="shared" si="6"/>
        <v>1100</v>
      </c>
      <c r="M49" s="26">
        <f t="shared" si="7"/>
        <v>0</v>
      </c>
    </row>
    <row r="50" spans="1:13" s="2" customFormat="1" ht="28.5" customHeight="1">
      <c r="A50" s="34" t="s">
        <v>62</v>
      </c>
      <c r="B50" s="23" t="s">
        <v>58</v>
      </c>
      <c r="C50" s="27" t="s">
        <v>36</v>
      </c>
      <c r="D50" s="33"/>
      <c r="E50" s="25">
        <v>16</v>
      </c>
      <c r="F50" s="25">
        <v>10</v>
      </c>
      <c r="G50" s="25">
        <v>10</v>
      </c>
      <c r="H50" s="25">
        <v>10</v>
      </c>
      <c r="I50" s="25">
        <v>5</v>
      </c>
      <c r="J50" s="25">
        <v>15</v>
      </c>
      <c r="K50" s="25"/>
      <c r="L50" s="25">
        <f t="shared" si="6"/>
        <v>66</v>
      </c>
      <c r="M50" s="26">
        <f t="shared" si="7"/>
        <v>0</v>
      </c>
    </row>
    <row r="51" spans="1:13" s="2" customFormat="1" ht="45" customHeight="1">
      <c r="A51" s="34" t="s">
        <v>63</v>
      </c>
      <c r="B51" s="23" t="s">
        <v>102</v>
      </c>
      <c r="C51" s="27" t="s">
        <v>36</v>
      </c>
      <c r="D51" s="33"/>
      <c r="E51" s="25"/>
      <c r="F51" s="25"/>
      <c r="G51" s="25"/>
      <c r="H51" s="25"/>
      <c r="I51" s="25"/>
      <c r="J51" s="25">
        <v>3</v>
      </c>
      <c r="K51" s="25">
        <v>10</v>
      </c>
      <c r="L51" s="25">
        <f t="shared" si="6"/>
        <v>13</v>
      </c>
      <c r="M51" s="26">
        <f t="shared" si="7"/>
        <v>0</v>
      </c>
    </row>
    <row r="52" spans="1:13" s="2" customFormat="1" ht="45" customHeight="1">
      <c r="A52" s="34" t="s">
        <v>64</v>
      </c>
      <c r="B52" s="23" t="s">
        <v>103</v>
      </c>
      <c r="C52" s="27" t="s">
        <v>36</v>
      </c>
      <c r="D52" s="33"/>
      <c r="E52" s="25"/>
      <c r="F52" s="25"/>
      <c r="G52" s="25"/>
      <c r="H52" s="25"/>
      <c r="I52" s="25"/>
      <c r="J52" s="25"/>
      <c r="K52" s="25">
        <v>2</v>
      </c>
      <c r="L52" s="25">
        <f t="shared" si="6"/>
        <v>2</v>
      </c>
      <c r="M52" s="26">
        <f t="shared" si="7"/>
        <v>0</v>
      </c>
    </row>
    <row r="53" spans="1:13" s="2" customFormat="1" ht="39" customHeight="1">
      <c r="A53" s="34" t="s">
        <v>65</v>
      </c>
      <c r="B53" s="23" t="s">
        <v>177</v>
      </c>
      <c r="C53" s="27" t="s">
        <v>38</v>
      </c>
      <c r="D53" s="33"/>
      <c r="E53" s="25"/>
      <c r="F53" s="25"/>
      <c r="G53" s="25"/>
      <c r="H53" s="25">
        <v>5</v>
      </c>
      <c r="I53" s="25">
        <v>10</v>
      </c>
      <c r="J53" s="25">
        <v>60</v>
      </c>
      <c r="K53" s="25">
        <v>440</v>
      </c>
      <c r="L53" s="25">
        <f t="shared" si="6"/>
        <v>515</v>
      </c>
      <c r="M53" s="26">
        <f t="shared" si="7"/>
        <v>0</v>
      </c>
    </row>
    <row r="54" spans="1:13" s="2" customFormat="1" ht="36.75" customHeight="1">
      <c r="A54" s="34" t="s">
        <v>73</v>
      </c>
      <c r="B54" s="23" t="s">
        <v>178</v>
      </c>
      <c r="C54" s="27" t="s">
        <v>41</v>
      </c>
      <c r="D54" s="33"/>
      <c r="E54" s="25">
        <v>20</v>
      </c>
      <c r="F54" s="25">
        <v>15</v>
      </c>
      <c r="G54" s="25">
        <v>50</v>
      </c>
      <c r="H54" s="25">
        <v>50</v>
      </c>
      <c r="I54" s="25">
        <v>20</v>
      </c>
      <c r="J54" s="25">
        <v>50</v>
      </c>
      <c r="K54" s="25">
        <v>280</v>
      </c>
      <c r="L54" s="25">
        <f t="shared" si="6"/>
        <v>485</v>
      </c>
      <c r="M54" s="26">
        <f t="shared" si="7"/>
        <v>0</v>
      </c>
    </row>
    <row r="55" spans="1:13" s="2" customFormat="1" ht="36.75" customHeight="1">
      <c r="A55" s="34" t="s">
        <v>74</v>
      </c>
      <c r="B55" s="23" t="s">
        <v>179</v>
      </c>
      <c r="C55" s="27" t="s">
        <v>41</v>
      </c>
      <c r="D55" s="33"/>
      <c r="E55" s="25"/>
      <c r="F55" s="25">
        <v>10</v>
      </c>
      <c r="G55" s="25">
        <v>50</v>
      </c>
      <c r="H55" s="25">
        <v>25</v>
      </c>
      <c r="I55" s="25">
        <v>25</v>
      </c>
      <c r="J55" s="25"/>
      <c r="K55" s="25">
        <v>350</v>
      </c>
      <c r="L55" s="25">
        <f t="shared" si="6"/>
        <v>460</v>
      </c>
      <c r="M55" s="26">
        <f t="shared" si="7"/>
        <v>0</v>
      </c>
    </row>
    <row r="56" spans="1:13" s="2" customFormat="1" ht="33" customHeight="1">
      <c r="A56" s="34" t="s">
        <v>75</v>
      </c>
      <c r="B56" s="23" t="s">
        <v>180</v>
      </c>
      <c r="C56" s="27" t="s">
        <v>38</v>
      </c>
      <c r="D56" s="33"/>
      <c r="E56" s="25"/>
      <c r="F56" s="25"/>
      <c r="G56" s="25"/>
      <c r="H56" s="25"/>
      <c r="I56" s="25"/>
      <c r="J56" s="25"/>
      <c r="K56" s="25">
        <v>360</v>
      </c>
      <c r="L56" s="25">
        <f t="shared" si="6"/>
        <v>360</v>
      </c>
      <c r="M56" s="26">
        <f t="shared" si="7"/>
        <v>0</v>
      </c>
    </row>
    <row r="57" spans="1:13" s="2" customFormat="1" ht="42" customHeight="1">
      <c r="A57" s="34" t="s">
        <v>76</v>
      </c>
      <c r="B57" s="23" t="s">
        <v>117</v>
      </c>
      <c r="C57" s="27" t="s">
        <v>36</v>
      </c>
      <c r="D57" s="33"/>
      <c r="E57" s="25">
        <v>8</v>
      </c>
      <c r="F57" s="25">
        <v>15</v>
      </c>
      <c r="G57" s="25">
        <v>30</v>
      </c>
      <c r="H57" s="25">
        <v>40</v>
      </c>
      <c r="I57" s="25">
        <v>20</v>
      </c>
      <c r="J57" s="25"/>
      <c r="K57" s="25"/>
      <c r="L57" s="25">
        <f t="shared" si="6"/>
        <v>113</v>
      </c>
      <c r="M57" s="26">
        <f t="shared" si="7"/>
        <v>0</v>
      </c>
    </row>
    <row r="58" spans="1:13" s="2" customFormat="1" ht="31.5" customHeight="1">
      <c r="A58" s="34" t="s">
        <v>77</v>
      </c>
      <c r="B58" s="23" t="s">
        <v>108</v>
      </c>
      <c r="C58" s="27" t="s">
        <v>36</v>
      </c>
      <c r="D58" s="33"/>
      <c r="E58" s="25"/>
      <c r="F58" s="25"/>
      <c r="G58" s="25"/>
      <c r="H58" s="25"/>
      <c r="I58" s="25"/>
      <c r="J58" s="25">
        <v>10</v>
      </c>
      <c r="K58" s="25">
        <v>200</v>
      </c>
      <c r="L58" s="25">
        <f t="shared" si="6"/>
        <v>210</v>
      </c>
      <c r="M58" s="26">
        <f t="shared" si="7"/>
        <v>0</v>
      </c>
    </row>
    <row r="59" spans="1:13" s="2" customFormat="1" ht="58.5" customHeight="1">
      <c r="A59" s="34" t="s">
        <v>159</v>
      </c>
      <c r="B59" s="23" t="s">
        <v>145</v>
      </c>
      <c r="C59" s="27" t="s">
        <v>36</v>
      </c>
      <c r="D59" s="33"/>
      <c r="E59" s="25"/>
      <c r="F59" s="25"/>
      <c r="G59" s="25"/>
      <c r="H59" s="25">
        <v>10</v>
      </c>
      <c r="I59" s="25"/>
      <c r="J59" s="25"/>
      <c r="K59" s="25"/>
      <c r="L59" s="25">
        <f t="shared" si="6"/>
        <v>10</v>
      </c>
      <c r="M59" s="26">
        <f t="shared" si="7"/>
        <v>0</v>
      </c>
    </row>
    <row r="60" spans="1:13" s="2" customFormat="1" ht="34.5" customHeight="1">
      <c r="A60" s="34" t="s">
        <v>78</v>
      </c>
      <c r="B60" s="23" t="s">
        <v>59</v>
      </c>
      <c r="C60" s="27" t="s">
        <v>36</v>
      </c>
      <c r="D60" s="33"/>
      <c r="E60" s="25"/>
      <c r="F60" s="25"/>
      <c r="G60" s="25"/>
      <c r="H60" s="25"/>
      <c r="I60" s="25"/>
      <c r="J60" s="25"/>
      <c r="K60" s="25">
        <v>80</v>
      </c>
      <c r="L60" s="25">
        <f t="shared" si="6"/>
        <v>80</v>
      </c>
      <c r="M60" s="26">
        <f t="shared" si="7"/>
        <v>0</v>
      </c>
    </row>
    <row r="61" spans="1:13" s="2" customFormat="1" ht="31.5" customHeight="1">
      <c r="A61" s="34" t="s">
        <v>79</v>
      </c>
      <c r="B61" s="23" t="s">
        <v>163</v>
      </c>
      <c r="C61" s="27" t="s">
        <v>36</v>
      </c>
      <c r="D61" s="33"/>
      <c r="E61" s="25"/>
      <c r="F61" s="25"/>
      <c r="G61" s="25">
        <v>40</v>
      </c>
      <c r="H61" s="25">
        <v>25</v>
      </c>
      <c r="I61" s="25">
        <v>10</v>
      </c>
      <c r="J61" s="25"/>
      <c r="K61" s="25"/>
      <c r="L61" s="25">
        <f t="shared" si="6"/>
        <v>75</v>
      </c>
      <c r="M61" s="26">
        <f t="shared" si="7"/>
        <v>0</v>
      </c>
    </row>
    <row r="62" spans="1:13" s="2" customFormat="1" ht="32.25" customHeight="1">
      <c r="A62" s="34" t="s">
        <v>80</v>
      </c>
      <c r="B62" s="23" t="s">
        <v>60</v>
      </c>
      <c r="C62" s="27" t="s">
        <v>36</v>
      </c>
      <c r="D62" s="33"/>
      <c r="E62" s="25"/>
      <c r="F62" s="25"/>
      <c r="G62" s="25"/>
      <c r="H62" s="25">
        <v>3</v>
      </c>
      <c r="I62" s="25">
        <v>3</v>
      </c>
      <c r="J62" s="25"/>
      <c r="K62" s="25">
        <v>20</v>
      </c>
      <c r="L62" s="25">
        <f t="shared" si="6"/>
        <v>26</v>
      </c>
      <c r="M62" s="26">
        <f t="shared" si="7"/>
        <v>0</v>
      </c>
    </row>
    <row r="63" spans="1:13" s="2" customFormat="1" ht="45.75" customHeight="1">
      <c r="A63" s="34" t="s">
        <v>160</v>
      </c>
      <c r="B63" s="23" t="s">
        <v>146</v>
      </c>
      <c r="C63" s="27" t="s">
        <v>36</v>
      </c>
      <c r="D63" s="33"/>
      <c r="E63" s="25"/>
      <c r="F63" s="25"/>
      <c r="G63" s="25"/>
      <c r="H63" s="25"/>
      <c r="I63" s="25"/>
      <c r="J63" s="25"/>
      <c r="K63" s="25">
        <v>100</v>
      </c>
      <c r="L63" s="25">
        <f t="shared" si="6"/>
        <v>100</v>
      </c>
      <c r="M63" s="26">
        <f t="shared" si="7"/>
        <v>0</v>
      </c>
    </row>
    <row r="64" spans="1:13" s="2" customFormat="1" ht="36" customHeight="1">
      <c r="A64" s="34" t="s">
        <v>81</v>
      </c>
      <c r="B64" s="23" t="s">
        <v>104</v>
      </c>
      <c r="C64" s="27" t="s">
        <v>36</v>
      </c>
      <c r="D64" s="33"/>
      <c r="E64" s="25"/>
      <c r="F64" s="25"/>
      <c r="G64" s="25"/>
      <c r="H64" s="25"/>
      <c r="I64" s="25"/>
      <c r="J64" s="25"/>
      <c r="K64" s="25">
        <v>640</v>
      </c>
      <c r="L64" s="25">
        <f t="shared" si="6"/>
        <v>640</v>
      </c>
      <c r="M64" s="26">
        <f t="shared" si="7"/>
        <v>0</v>
      </c>
    </row>
    <row r="65" spans="1:14" s="2" customFormat="1" ht="40.5" customHeight="1">
      <c r="A65" s="34" t="s">
        <v>82</v>
      </c>
      <c r="B65" s="23" t="s">
        <v>119</v>
      </c>
      <c r="C65" s="27" t="s">
        <v>36</v>
      </c>
      <c r="D65" s="33"/>
      <c r="E65" s="25">
        <v>4</v>
      </c>
      <c r="F65" s="25"/>
      <c r="G65" s="25"/>
      <c r="H65" s="25"/>
      <c r="I65" s="25"/>
      <c r="J65" s="25"/>
      <c r="K65" s="25"/>
      <c r="L65" s="25">
        <f t="shared" si="6"/>
        <v>4</v>
      </c>
      <c r="M65" s="26">
        <f t="shared" si="7"/>
        <v>0</v>
      </c>
    </row>
    <row r="66" spans="1:14" s="2" customFormat="1" ht="38.25" customHeight="1">
      <c r="A66" s="34" t="s">
        <v>83</v>
      </c>
      <c r="B66" s="23" t="s">
        <v>125</v>
      </c>
      <c r="C66" s="27" t="s">
        <v>36</v>
      </c>
      <c r="D66" s="33"/>
      <c r="E66" s="25"/>
      <c r="F66" s="25"/>
      <c r="G66" s="25">
        <v>30</v>
      </c>
      <c r="H66" s="25">
        <v>20</v>
      </c>
      <c r="I66" s="25">
        <v>10</v>
      </c>
      <c r="J66" s="25">
        <v>3</v>
      </c>
      <c r="K66" s="25">
        <v>120</v>
      </c>
      <c r="L66" s="25">
        <f t="shared" si="6"/>
        <v>183</v>
      </c>
      <c r="M66" s="26">
        <f t="shared" si="7"/>
        <v>0</v>
      </c>
    </row>
    <row r="67" spans="1:14" s="2" customFormat="1" ht="45.75" customHeight="1">
      <c r="A67" s="34" t="s">
        <v>84</v>
      </c>
      <c r="B67" s="23" t="s">
        <v>106</v>
      </c>
      <c r="C67" s="27" t="s">
        <v>36</v>
      </c>
      <c r="D67" s="33"/>
      <c r="E67" s="25"/>
      <c r="F67" s="25"/>
      <c r="G67" s="25"/>
      <c r="H67" s="25"/>
      <c r="I67" s="25"/>
      <c r="J67" s="25"/>
      <c r="K67" s="25">
        <v>15</v>
      </c>
      <c r="L67" s="25">
        <f t="shared" si="6"/>
        <v>15</v>
      </c>
      <c r="M67" s="26">
        <f t="shared" si="7"/>
        <v>0</v>
      </c>
    </row>
    <row r="68" spans="1:14" s="2" customFormat="1" ht="39.75" customHeight="1">
      <c r="A68" s="34" t="s">
        <v>85</v>
      </c>
      <c r="B68" s="23" t="s">
        <v>118</v>
      </c>
      <c r="C68" s="27" t="s">
        <v>36</v>
      </c>
      <c r="D68" s="33"/>
      <c r="E68" s="25">
        <v>2</v>
      </c>
      <c r="F68" s="25"/>
      <c r="G68" s="25"/>
      <c r="H68" s="25"/>
      <c r="I68" s="25"/>
      <c r="J68" s="25">
        <v>5</v>
      </c>
      <c r="K68" s="25">
        <v>100</v>
      </c>
      <c r="L68" s="25">
        <f t="shared" si="6"/>
        <v>107</v>
      </c>
      <c r="M68" s="26">
        <f t="shared" si="7"/>
        <v>0</v>
      </c>
    </row>
    <row r="69" spans="1:14" s="2" customFormat="1" ht="32.25" customHeight="1">
      <c r="A69" s="34" t="s">
        <v>86</v>
      </c>
      <c r="B69" s="23" t="s">
        <v>105</v>
      </c>
      <c r="C69" s="27" t="s">
        <v>36</v>
      </c>
      <c r="D69" s="33"/>
      <c r="E69" s="25"/>
      <c r="F69" s="25"/>
      <c r="G69" s="25"/>
      <c r="H69" s="25">
        <v>20</v>
      </c>
      <c r="I69" s="25"/>
      <c r="J69" s="25"/>
      <c r="K69" s="25">
        <v>120</v>
      </c>
      <c r="L69" s="25">
        <f t="shared" si="6"/>
        <v>140</v>
      </c>
      <c r="M69" s="26">
        <f t="shared" si="7"/>
        <v>0</v>
      </c>
    </row>
    <row r="70" spans="1:14" s="2" customFormat="1" ht="38.25" customHeight="1">
      <c r="A70" s="34" t="s">
        <v>161</v>
      </c>
      <c r="B70" s="23" t="s">
        <v>107</v>
      </c>
      <c r="C70" s="27" t="s">
        <v>36</v>
      </c>
      <c r="D70" s="33"/>
      <c r="E70" s="25"/>
      <c r="F70" s="25"/>
      <c r="G70" s="25"/>
      <c r="H70" s="25"/>
      <c r="I70" s="25"/>
      <c r="J70" s="25">
        <v>5</v>
      </c>
      <c r="K70" s="25">
        <v>20</v>
      </c>
      <c r="L70" s="25">
        <f t="shared" si="6"/>
        <v>25</v>
      </c>
      <c r="M70" s="26">
        <f t="shared" si="7"/>
        <v>0</v>
      </c>
    </row>
    <row r="71" spans="1:14" s="2" customFormat="1" ht="25.5" customHeight="1">
      <c r="A71" s="34" t="s">
        <v>87</v>
      </c>
      <c r="B71" s="23" t="s">
        <v>170</v>
      </c>
      <c r="C71" s="27" t="s">
        <v>36</v>
      </c>
      <c r="D71" s="33"/>
      <c r="E71" s="25"/>
      <c r="F71" s="25"/>
      <c r="G71" s="25"/>
      <c r="H71" s="25">
        <v>3</v>
      </c>
      <c r="I71" s="25">
        <v>3</v>
      </c>
      <c r="J71" s="25">
        <v>2</v>
      </c>
      <c r="K71" s="25"/>
      <c r="L71" s="25">
        <f t="shared" si="6"/>
        <v>8</v>
      </c>
      <c r="M71" s="26">
        <f t="shared" si="7"/>
        <v>0</v>
      </c>
    </row>
    <row r="72" spans="1:14" s="3" customFormat="1" ht="26.25" customHeight="1">
      <c r="A72" s="28"/>
      <c r="B72" s="18" t="s">
        <v>46</v>
      </c>
      <c r="C72" s="28"/>
      <c r="D72" s="29"/>
      <c r="E72" s="29">
        <f>D7*E7+D15*E15+D18*E18+D19*E19+D24*E24+D30*E30+D33*E33+D40*E40+D44*E44+D48*E48+D50*E50+D54*E54+D57*E57+D65*E65+D68*E68</f>
        <v>0</v>
      </c>
      <c r="F72" s="29">
        <f>D7*F7+D9*F9+D10*F10+D15*F15+D19*F19+D20*F20+D21*F21+D26*F26+D28*F28+D30*F30+D32*F32+D33*F33+D35*F35+D37*F37+D44*F44+D50*F50+D54*F54+D55*F55+D57*F57</f>
        <v>0</v>
      </c>
      <c r="G72" s="44">
        <f>D7*G7+D9*G9+D10*G10+D15*G15+D19*G19+D20*G20+D21*G21+D26*G26+D28*G28+D30*G30+D32*G32+D33*G33+D35*G35+D37*G37+D44*G44+D49*G49+D50*G50+D54*G54+D55*G55+D17*G17+D57*G57+D61*G61+D66*G66</f>
        <v>0</v>
      </c>
      <c r="H72" s="29">
        <f>D7*H7+D8*H8+D9*H9+D17*H17+D19*H19+D20*H20+D21*H21+D25*H25+D26*H26+D30*H30+D32*H32+D33*H33+D37*H37+D44*H44+D49*H49+D50*H50+D54*H54+D57*H57+D59*H59+D61*H61+D62*H62+D66*H66+D69*H69+D71*H71+D55*H55+D53*H53+D28*H28+D10*H10</f>
        <v>0</v>
      </c>
      <c r="I72" s="29">
        <f>D7*I7+D10*I10+D15*I15+D19*I19+D21*I21+D26*I26+D28*I28+D30*I30+D33*I33+D35*I35+D37*I37+D48*I48+D53*I53+D55*I55+D57*I57+D66*I66+D9*I9+D20*I20+D32*I32+D44*I44+D50*I50+D54*I54+D61*I61+D62*I62+D71*I71</f>
        <v>0</v>
      </c>
      <c r="J72" s="29">
        <f>D7*J7+D9*J9+D10*J10+D11*J11+D13*J13+D14*J14+D15*J15+D17*J17+D19*J19+D20*J20+D21*J21+D22*J22+D24*J24+D26*J26+D27*J27+D28*J28+D29*J29+D32*J32+D33*J33+D34*J34+D36*J36+D37*J37+D38*J38+D39*J39+D40*J40+D41*J41+D42*J42+D44*J44+D48*J48+D50*J50+D51*J51+D53*J53+D54*J54+D58*J58+D66*J66+D68*J68+D70*J70+D71*J71</f>
        <v>0</v>
      </c>
      <c r="K72" s="28">
        <f>D7*K7+D8*K8+D9*K9+D12*K12+D13*K13+D14*K14+D15*K15+D16*K16+D20*K20+D21*K21+D22*K22+D23*K23+D26*K26+D28*K28+D29*K29+D31*K31+D33*K33+D35*K35+D36*K36+D37*K37+D40*K40+D42*K42+D43*K43+D44*K44+D45*K45+D46*K46+D47*K47+D48*K48+D51*K51+D52*K52+D53*K53+D54*K54+D55*K55+D56*K56+D58*K58+D60*K60+D62*K62+D63*K63+D64*K64+D66*K66+D67*K67+D68*K68+D69*K69+D70*K70+D11*K11+D39*K39</f>
        <v>0</v>
      </c>
      <c r="L72" s="30"/>
      <c r="M72" s="29">
        <f>SUM(M7:M71)</f>
        <v>0</v>
      </c>
    </row>
    <row r="73" spans="1:14">
      <c r="A73" s="5"/>
      <c r="B73" s="10"/>
      <c r="C73" s="51"/>
    </row>
    <row r="74" spans="1:14" s="37" customFormat="1" ht="12" customHeight="1">
      <c r="A74" s="52"/>
      <c r="B74" s="52"/>
      <c r="C74" s="52"/>
      <c r="D74" s="47"/>
      <c r="E74" s="47"/>
      <c r="F74" s="47"/>
      <c r="G74" s="54"/>
      <c r="H74" s="54"/>
      <c r="I74" s="54"/>
      <c r="J74" s="54"/>
      <c r="K74" s="54"/>
      <c r="L74" s="54"/>
      <c r="M74" s="54"/>
      <c r="N74" s="47"/>
    </row>
    <row r="75" spans="1:14" s="37" customFormat="1" ht="12" customHeight="1">
      <c r="A75" s="52"/>
      <c r="B75" s="52"/>
      <c r="C75" s="52"/>
      <c r="D75" s="47"/>
      <c r="E75" s="47"/>
      <c r="F75" s="47"/>
      <c r="G75" s="47"/>
      <c r="H75" s="54"/>
      <c r="I75" s="54"/>
      <c r="J75" s="54"/>
      <c r="K75" s="54"/>
      <c r="L75" s="54"/>
      <c r="M75" s="54"/>
      <c r="N75" s="47"/>
    </row>
    <row r="76" spans="1:14" s="37" customFormat="1" ht="12">
      <c r="A76" s="48"/>
      <c r="B76" s="48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</row>
    <row r="77" spans="1:14" s="37" customFormat="1" ht="12">
      <c r="A77" s="48"/>
      <c r="B77" s="48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39"/>
      <c r="N77" s="49"/>
    </row>
    <row r="78" spans="1:14" s="37" customFormat="1" ht="12" customHeight="1">
      <c r="A78" s="52"/>
      <c r="B78" s="52"/>
      <c r="C78" s="52"/>
      <c r="D78" s="47"/>
      <c r="E78" s="47"/>
      <c r="F78" s="47"/>
      <c r="G78" s="47"/>
      <c r="H78" s="54"/>
      <c r="I78" s="54"/>
      <c r="J78" s="54"/>
      <c r="K78" s="54"/>
      <c r="L78" s="54"/>
      <c r="M78" s="54"/>
      <c r="N78" s="47"/>
    </row>
    <row r="79" spans="1:14" s="37" customFormat="1" ht="12" customHeight="1">
      <c r="A79" s="52"/>
      <c r="B79" s="52"/>
      <c r="C79" s="52"/>
      <c r="D79" s="47"/>
      <c r="E79" s="47"/>
      <c r="F79" s="47"/>
      <c r="G79" s="47"/>
      <c r="H79" s="54"/>
      <c r="I79" s="54"/>
      <c r="J79" s="54"/>
      <c r="K79" s="54"/>
      <c r="L79" s="54"/>
      <c r="M79" s="54"/>
      <c r="N79" s="47"/>
    </row>
    <row r="80" spans="1:14" s="37" customFormat="1" ht="12">
      <c r="A80" s="48"/>
      <c r="B80" s="48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39"/>
      <c r="N80" s="49"/>
    </row>
    <row r="81" spans="1:14" s="37" customFormat="1" ht="12">
      <c r="A81" s="48"/>
      <c r="B81" s="48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39"/>
      <c r="N81" s="49"/>
    </row>
    <row r="82" spans="1:14" s="37" customFormat="1" ht="12" customHeight="1">
      <c r="A82" s="58"/>
      <c r="B82" s="58"/>
      <c r="C82" s="58"/>
      <c r="D82" s="58"/>
      <c r="E82" s="54"/>
      <c r="F82" s="54"/>
      <c r="G82" s="54"/>
      <c r="H82" s="54"/>
      <c r="I82" s="54"/>
      <c r="J82" s="54"/>
      <c r="K82" s="54"/>
      <c r="L82" s="54"/>
      <c r="M82" s="54"/>
      <c r="N82" s="47"/>
    </row>
    <row r="83" spans="1:14" s="37" customFormat="1" ht="12" customHeight="1">
      <c r="A83" s="52"/>
      <c r="B83" s="52"/>
      <c r="C83" s="52"/>
      <c r="D83" s="47"/>
      <c r="E83" s="47"/>
      <c r="F83" s="47"/>
      <c r="G83" s="47"/>
      <c r="H83" s="54"/>
      <c r="I83" s="54"/>
      <c r="J83" s="54"/>
      <c r="K83" s="54"/>
      <c r="L83" s="54"/>
      <c r="M83" s="54"/>
      <c r="N83" s="47"/>
    </row>
    <row r="84" spans="1:14" s="37" customFormat="1" ht="12">
      <c r="A84" s="48"/>
      <c r="B84" s="48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39"/>
      <c r="N84" s="49"/>
    </row>
    <row r="85" spans="1:14" s="37" customFormat="1" ht="12">
      <c r="A85" s="48"/>
      <c r="B85" s="48"/>
      <c r="C85" s="47"/>
      <c r="D85" s="47"/>
      <c r="E85" s="47"/>
      <c r="F85" s="47"/>
      <c r="G85" s="47"/>
      <c r="H85" s="54"/>
      <c r="I85" s="54"/>
      <c r="J85" s="54"/>
      <c r="K85" s="54"/>
      <c r="L85" s="54"/>
      <c r="M85" s="54"/>
      <c r="N85" s="49"/>
    </row>
    <row r="86" spans="1:14" s="37" customFormat="1" ht="12" customHeight="1">
      <c r="A86" s="52"/>
      <c r="B86" s="52"/>
      <c r="C86" s="52"/>
      <c r="D86" s="47"/>
      <c r="E86" s="47"/>
      <c r="F86" s="47"/>
      <c r="G86" s="47"/>
      <c r="H86" s="54"/>
      <c r="I86" s="54"/>
      <c r="J86" s="54"/>
      <c r="K86" s="54"/>
      <c r="L86" s="54"/>
      <c r="M86" s="54"/>
      <c r="N86" s="47"/>
    </row>
    <row r="87" spans="1:14" s="37" customFormat="1" ht="12" customHeight="1">
      <c r="A87" s="52"/>
      <c r="B87" s="52"/>
      <c r="C87" s="52"/>
      <c r="D87" s="47"/>
      <c r="E87" s="47"/>
      <c r="F87" s="47"/>
      <c r="G87" s="47"/>
      <c r="H87" s="54"/>
      <c r="I87" s="54"/>
      <c r="J87" s="54"/>
      <c r="K87" s="54"/>
      <c r="L87" s="54"/>
      <c r="M87" s="54"/>
      <c r="N87" s="47"/>
    </row>
    <row r="88" spans="1:14" s="37" customFormat="1" ht="12">
      <c r="A88" s="48"/>
      <c r="B88" s="48"/>
      <c r="C88" s="47"/>
      <c r="D88" s="47"/>
      <c r="E88" s="47"/>
      <c r="F88" s="47"/>
      <c r="G88" s="47"/>
      <c r="H88" s="54"/>
      <c r="I88" s="54"/>
      <c r="J88" s="54"/>
      <c r="K88" s="54"/>
      <c r="L88" s="54"/>
      <c r="M88" s="54"/>
      <c r="N88" s="54"/>
    </row>
    <row r="89" spans="1:14" s="38" customFormat="1" ht="12.9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</row>
    <row r="90" spans="1:14" s="38" customFormat="1" ht="14.25" customHeight="1">
      <c r="A90" s="39"/>
      <c r="B90" s="40"/>
      <c r="C90" s="39"/>
      <c r="D90" s="39"/>
      <c r="E90" s="39"/>
      <c r="F90" s="39"/>
      <c r="G90" s="39"/>
      <c r="H90" s="39"/>
      <c r="I90" s="54"/>
      <c r="J90" s="54"/>
      <c r="K90" s="54"/>
      <c r="L90" s="54"/>
      <c r="M90" s="54"/>
      <c r="N90" s="39"/>
    </row>
    <row r="91" spans="1:14" s="38" customFormat="1" ht="12.95" customHeight="1">
      <c r="A91" s="50"/>
      <c r="B91" s="50"/>
      <c r="C91" s="50"/>
      <c r="D91" s="50"/>
      <c r="E91" s="50"/>
      <c r="F91" s="50"/>
      <c r="G91" s="50"/>
      <c r="H91" s="50"/>
      <c r="I91" s="54"/>
      <c r="J91" s="54"/>
      <c r="K91" s="54"/>
      <c r="L91" s="54"/>
      <c r="M91" s="54"/>
      <c r="N91" s="50"/>
    </row>
    <row r="92" spans="1:14" s="38" customFormat="1" ht="12.95" customHeight="1">
      <c r="A92" s="50"/>
      <c r="B92" s="50"/>
      <c r="C92" s="50"/>
      <c r="D92" s="50"/>
      <c r="E92" s="50"/>
      <c r="F92" s="50"/>
      <c r="G92" s="50"/>
      <c r="H92" s="50"/>
      <c r="I92" s="59"/>
      <c r="J92" s="59"/>
      <c r="K92" s="59"/>
      <c r="L92" s="59"/>
      <c r="M92" s="59"/>
      <c r="N92" s="50"/>
    </row>
    <row r="93" spans="1:14">
      <c r="N93" s="1"/>
    </row>
    <row r="95" spans="1:14" ht="14.25" customHeight="1">
      <c r="I95" s="59"/>
      <c r="J95" s="59"/>
      <c r="K95" s="59"/>
      <c r="L95" s="59"/>
      <c r="M95" s="59"/>
    </row>
    <row r="96" spans="1:14" ht="15" customHeight="1">
      <c r="I96" s="54"/>
      <c r="J96" s="54"/>
      <c r="K96" s="54"/>
      <c r="L96" s="54"/>
      <c r="M96" s="54"/>
    </row>
  </sheetData>
  <mergeCells count="27">
    <mergeCell ref="I92:M92"/>
    <mergeCell ref="I95:M95"/>
    <mergeCell ref="I96:M96"/>
    <mergeCell ref="A75:C75"/>
    <mergeCell ref="G74:M74"/>
    <mergeCell ref="H75:M75"/>
    <mergeCell ref="H88:N88"/>
    <mergeCell ref="H87:M87"/>
    <mergeCell ref="I90:M90"/>
    <mergeCell ref="I91:M91"/>
    <mergeCell ref="A83:C83"/>
    <mergeCell ref="A86:C86"/>
    <mergeCell ref="H83:M83"/>
    <mergeCell ref="H86:M86"/>
    <mergeCell ref="H78:M78"/>
    <mergeCell ref="H79:M79"/>
    <mergeCell ref="A1:M1"/>
    <mergeCell ref="A2:M2"/>
    <mergeCell ref="A3:M3"/>
    <mergeCell ref="E5:K5"/>
    <mergeCell ref="A74:C74"/>
    <mergeCell ref="A82:D82"/>
    <mergeCell ref="E82:M82"/>
    <mergeCell ref="A87:C87"/>
    <mergeCell ref="A78:C78"/>
    <mergeCell ref="A79:C79"/>
    <mergeCell ref="H85:M8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2</vt:i4>
      </vt:variant>
    </vt:vector>
  </HeadingPairs>
  <TitlesOfParts>
    <vt:vector size="4" baseType="lpstr">
      <vt:lpstr>NECESAR PÂNĂ LA 31.12.2023</vt:lpstr>
      <vt:lpstr>NECESAR PE PRIMELE 4 LUNI</vt:lpstr>
      <vt:lpstr>'NECESAR PÂNĂ LA 31.12.2023'!Imprimare_titluri</vt:lpstr>
      <vt:lpstr>'NECESAR PE PRIMELE 4 LUNI'!Imprimare_titluri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Dobrin Marius</cp:lastModifiedBy>
  <cp:lastPrinted>2023-07-07T07:55:07Z</cp:lastPrinted>
  <dcterms:created xsi:type="dcterms:W3CDTF">2021-05-26T13:38:22Z</dcterms:created>
  <dcterms:modified xsi:type="dcterms:W3CDTF">2023-08-16T08:12:05Z</dcterms:modified>
</cp:coreProperties>
</file>