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a Georgiana\Desktop\BIROU ACHIZITII\Rechizite\"/>
    </mc:Choice>
  </mc:AlternateContent>
  <xr:revisionPtr revIDLastSave="0" documentId="13_ncr:1_{0137858D-95E4-4314-91FD-77490263A2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cesar 31.12.2021" sheetId="79" r:id="rId1"/>
    <sheet name="necesar 4 luni" sheetId="80" r:id="rId2"/>
  </sheets>
  <definedNames>
    <definedName name="_xlnm.Print_Titles" localSheetId="0">'ncesar 31.12.2021'!$8:$11</definedName>
    <definedName name="_xlnm.Print_Titles" localSheetId="1">'necesar 4 luni'!$10:$13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5" i="80" l="1"/>
  <c r="E139" i="80" s="1"/>
  <c r="W133" i="79"/>
  <c r="E141" i="79" s="1"/>
  <c r="R133" i="79"/>
  <c r="E136" i="79" s="1"/>
  <c r="T133" i="79"/>
  <c r="E138" i="79" s="1"/>
  <c r="O135" i="80"/>
  <c r="E138" i="80" s="1"/>
  <c r="Q134" i="80"/>
  <c r="R134" i="80" s="1"/>
  <c r="Q133" i="80"/>
  <c r="R133" i="80" s="1"/>
  <c r="Q132" i="80"/>
  <c r="R132" i="80" s="1"/>
  <c r="Q131" i="80"/>
  <c r="R131" i="80" s="1"/>
  <c r="Q130" i="80"/>
  <c r="R130" i="80" s="1"/>
  <c r="Q129" i="80"/>
  <c r="R129" i="80" s="1"/>
  <c r="Q128" i="80"/>
  <c r="R128" i="80" s="1"/>
  <c r="Q127" i="80"/>
  <c r="R127" i="80" s="1"/>
  <c r="Q126" i="80"/>
  <c r="R126" i="80" s="1"/>
  <c r="Q125" i="80"/>
  <c r="R125" i="80" s="1"/>
  <c r="Q124" i="80"/>
  <c r="R124" i="80" s="1"/>
  <c r="Q123" i="80"/>
  <c r="R123" i="80" s="1"/>
  <c r="Q122" i="80"/>
  <c r="R122" i="80" s="1"/>
  <c r="Q121" i="80"/>
  <c r="R121" i="80" s="1"/>
  <c r="Q120" i="80"/>
  <c r="R120" i="80" s="1"/>
  <c r="Q119" i="80"/>
  <c r="R119" i="80" s="1"/>
  <c r="Q118" i="80"/>
  <c r="R118" i="80" s="1"/>
  <c r="Q117" i="80"/>
  <c r="R117" i="80" s="1"/>
  <c r="Q116" i="80"/>
  <c r="R116" i="80" s="1"/>
  <c r="Q115" i="80"/>
  <c r="R115" i="80" s="1"/>
  <c r="Q114" i="80"/>
  <c r="R114" i="80" s="1"/>
  <c r="Q113" i="80"/>
  <c r="R113" i="80" s="1"/>
  <c r="Q112" i="80"/>
  <c r="R112" i="80" s="1"/>
  <c r="Q111" i="80"/>
  <c r="R111" i="80" s="1"/>
  <c r="Q110" i="80"/>
  <c r="R110" i="80" s="1"/>
  <c r="Q109" i="80"/>
  <c r="R109" i="80" s="1"/>
  <c r="Q108" i="80"/>
  <c r="R108" i="80" s="1"/>
  <c r="Q107" i="80"/>
  <c r="R107" i="80" s="1"/>
  <c r="Q106" i="80"/>
  <c r="R106" i="80" s="1"/>
  <c r="Q105" i="80"/>
  <c r="R105" i="80" s="1"/>
  <c r="Q104" i="80"/>
  <c r="R104" i="80" s="1"/>
  <c r="Q103" i="80"/>
  <c r="R103" i="80" s="1"/>
  <c r="Q102" i="80"/>
  <c r="R102" i="80" s="1"/>
  <c r="Q101" i="80"/>
  <c r="R101" i="80" s="1"/>
  <c r="Q100" i="80"/>
  <c r="R100" i="80" s="1"/>
  <c r="Q99" i="80"/>
  <c r="R99" i="80" s="1"/>
  <c r="Q98" i="80"/>
  <c r="R98" i="80" s="1"/>
  <c r="Q97" i="80"/>
  <c r="R97" i="80" s="1"/>
  <c r="Q96" i="80"/>
  <c r="R96" i="80" s="1"/>
  <c r="Q95" i="80"/>
  <c r="R95" i="80" s="1"/>
  <c r="Q94" i="80"/>
  <c r="R94" i="80" s="1"/>
  <c r="Q93" i="80"/>
  <c r="R93" i="80" s="1"/>
  <c r="Q92" i="80"/>
  <c r="R92" i="80" s="1"/>
  <c r="Q91" i="80"/>
  <c r="R91" i="80" s="1"/>
  <c r="Q90" i="80"/>
  <c r="R90" i="80" s="1"/>
  <c r="Q89" i="80"/>
  <c r="R89" i="80" s="1"/>
  <c r="Q88" i="80"/>
  <c r="R88" i="80" s="1"/>
  <c r="Q87" i="80"/>
  <c r="R87" i="80" s="1"/>
  <c r="Q86" i="80"/>
  <c r="R86" i="80" s="1"/>
  <c r="Q85" i="80"/>
  <c r="R85" i="80" s="1"/>
  <c r="Q84" i="80"/>
  <c r="R84" i="80" s="1"/>
  <c r="Q83" i="80"/>
  <c r="R83" i="80" s="1"/>
  <c r="Q82" i="80"/>
  <c r="R82" i="80" s="1"/>
  <c r="Q81" i="80"/>
  <c r="R81" i="80" s="1"/>
  <c r="Q80" i="80"/>
  <c r="R80" i="80" s="1"/>
  <c r="Q79" i="80"/>
  <c r="R79" i="80" s="1"/>
  <c r="Q78" i="80"/>
  <c r="R78" i="80" s="1"/>
  <c r="Q77" i="80"/>
  <c r="R77" i="80" s="1"/>
  <c r="Q76" i="80"/>
  <c r="R76" i="80" s="1"/>
  <c r="Q75" i="80"/>
  <c r="R75" i="80" s="1"/>
  <c r="Q74" i="80"/>
  <c r="R74" i="80" s="1"/>
  <c r="Q73" i="80"/>
  <c r="R73" i="80" s="1"/>
  <c r="Q72" i="80"/>
  <c r="R72" i="80" s="1"/>
  <c r="Q71" i="80"/>
  <c r="R71" i="80" s="1"/>
  <c r="Q70" i="80"/>
  <c r="R70" i="80" s="1"/>
  <c r="Q69" i="80"/>
  <c r="R69" i="80" s="1"/>
  <c r="Q68" i="80"/>
  <c r="R68" i="80" s="1"/>
  <c r="Q67" i="80"/>
  <c r="R67" i="80" s="1"/>
  <c r="Q66" i="80"/>
  <c r="R66" i="80" s="1"/>
  <c r="Q65" i="80"/>
  <c r="R65" i="80" s="1"/>
  <c r="Q64" i="80"/>
  <c r="R64" i="80" s="1"/>
  <c r="Q63" i="80"/>
  <c r="R63" i="80" s="1"/>
  <c r="Q62" i="80"/>
  <c r="R62" i="80" s="1"/>
  <c r="Q61" i="80"/>
  <c r="R61" i="80" s="1"/>
  <c r="Q60" i="80"/>
  <c r="R60" i="80" s="1"/>
  <c r="Q59" i="80"/>
  <c r="R59" i="80" s="1"/>
  <c r="Q58" i="80"/>
  <c r="R58" i="80" s="1"/>
  <c r="Q57" i="80"/>
  <c r="R57" i="80" s="1"/>
  <c r="Q56" i="80"/>
  <c r="R56" i="80" s="1"/>
  <c r="Q55" i="80"/>
  <c r="R55" i="80" s="1"/>
  <c r="Q54" i="80"/>
  <c r="R54" i="80" s="1"/>
  <c r="Q53" i="80"/>
  <c r="R53" i="80" s="1"/>
  <c r="Q52" i="80"/>
  <c r="R52" i="80" s="1"/>
  <c r="Q51" i="80"/>
  <c r="R51" i="80" s="1"/>
  <c r="Q50" i="80"/>
  <c r="R50" i="80" s="1"/>
  <c r="Q49" i="80"/>
  <c r="R49" i="80" s="1"/>
  <c r="Q48" i="80"/>
  <c r="R48" i="80" s="1"/>
  <c r="Q47" i="80"/>
  <c r="R47" i="80" s="1"/>
  <c r="Q46" i="80"/>
  <c r="R46" i="80" s="1"/>
  <c r="Q45" i="80"/>
  <c r="R45" i="80" s="1"/>
  <c r="Q44" i="80"/>
  <c r="R44" i="80" s="1"/>
  <c r="Q43" i="80"/>
  <c r="R43" i="80" s="1"/>
  <c r="Q42" i="80"/>
  <c r="R42" i="80" s="1"/>
  <c r="Q41" i="80"/>
  <c r="R41" i="80" s="1"/>
  <c r="Q40" i="80"/>
  <c r="R40" i="80" s="1"/>
  <c r="Q39" i="80"/>
  <c r="R39" i="80" s="1"/>
  <c r="Q38" i="80"/>
  <c r="R38" i="80" s="1"/>
  <c r="Q37" i="80"/>
  <c r="R37" i="80" s="1"/>
  <c r="Q36" i="80"/>
  <c r="R36" i="80" s="1"/>
  <c r="Q35" i="80"/>
  <c r="R35" i="80" s="1"/>
  <c r="Q34" i="80"/>
  <c r="R34" i="80" s="1"/>
  <c r="Q33" i="80"/>
  <c r="R33" i="80" s="1"/>
  <c r="Q32" i="80"/>
  <c r="R32" i="80" s="1"/>
  <c r="Q31" i="80"/>
  <c r="R31" i="80" s="1"/>
  <c r="Q30" i="80"/>
  <c r="R30" i="80" s="1"/>
  <c r="Q29" i="80"/>
  <c r="R29" i="80" s="1"/>
  <c r="Q28" i="80"/>
  <c r="R28" i="80" s="1"/>
  <c r="Q27" i="80"/>
  <c r="R27" i="80" s="1"/>
  <c r="Q26" i="80"/>
  <c r="R26" i="80" s="1"/>
  <c r="Q25" i="80"/>
  <c r="R25" i="80" s="1"/>
  <c r="Q24" i="80"/>
  <c r="R24" i="80" s="1"/>
  <c r="Q23" i="80"/>
  <c r="R23" i="80" s="1"/>
  <c r="Q22" i="80"/>
  <c r="R22" i="80" s="1"/>
  <c r="Q21" i="80"/>
  <c r="R21" i="80" s="1"/>
  <c r="Q20" i="80"/>
  <c r="R20" i="80" s="1"/>
  <c r="Q19" i="80"/>
  <c r="R19" i="80" s="1"/>
  <c r="Q18" i="80"/>
  <c r="R18" i="80" s="1"/>
  <c r="Q17" i="80"/>
  <c r="R17" i="80" s="1"/>
  <c r="Q16" i="80"/>
  <c r="R16" i="80" s="1"/>
  <c r="Q15" i="80"/>
  <c r="R15" i="80" s="1"/>
  <c r="Q14" i="80"/>
  <c r="R14" i="80" s="1"/>
  <c r="V133" i="79"/>
  <c r="E140" i="79" s="1"/>
  <c r="U133" i="79"/>
  <c r="E139" i="79" s="1"/>
  <c r="S133" i="79"/>
  <c r="E137" i="79" s="1"/>
  <c r="X132" i="79"/>
  <c r="Y132" i="79" s="1"/>
  <c r="X131" i="79"/>
  <c r="Y131" i="79" s="1"/>
  <c r="X130" i="79"/>
  <c r="Y130" i="79" s="1"/>
  <c r="X129" i="79"/>
  <c r="Y129" i="79" s="1"/>
  <c r="X128" i="79"/>
  <c r="Y128" i="79" s="1"/>
  <c r="X127" i="79"/>
  <c r="Y127" i="79" s="1"/>
  <c r="X126" i="79"/>
  <c r="Y126" i="79" s="1"/>
  <c r="X125" i="79"/>
  <c r="Y125" i="79" s="1"/>
  <c r="X124" i="79"/>
  <c r="Y124" i="79" s="1"/>
  <c r="X123" i="79"/>
  <c r="Y123" i="79" s="1"/>
  <c r="X122" i="79"/>
  <c r="Y122" i="79" s="1"/>
  <c r="X121" i="79"/>
  <c r="Y121" i="79" s="1"/>
  <c r="X120" i="79"/>
  <c r="Y120" i="79" s="1"/>
  <c r="X119" i="79"/>
  <c r="Y119" i="79" s="1"/>
  <c r="X118" i="79"/>
  <c r="Y118" i="79" s="1"/>
  <c r="X117" i="79"/>
  <c r="Y117" i="79" s="1"/>
  <c r="X116" i="79"/>
  <c r="Y116" i="79" s="1"/>
  <c r="X115" i="79"/>
  <c r="Y115" i="79" s="1"/>
  <c r="X114" i="79"/>
  <c r="Y114" i="79" s="1"/>
  <c r="X113" i="79"/>
  <c r="Y113" i="79" s="1"/>
  <c r="X112" i="79"/>
  <c r="Y112" i="79" s="1"/>
  <c r="X111" i="79"/>
  <c r="Y111" i="79" s="1"/>
  <c r="X110" i="79"/>
  <c r="Y110" i="79" s="1"/>
  <c r="X109" i="79"/>
  <c r="Y109" i="79" s="1"/>
  <c r="X108" i="79"/>
  <c r="Y108" i="79" s="1"/>
  <c r="X107" i="79"/>
  <c r="Y107" i="79" s="1"/>
  <c r="X106" i="79"/>
  <c r="Y106" i="79" s="1"/>
  <c r="X105" i="79"/>
  <c r="Y105" i="79" s="1"/>
  <c r="X104" i="79"/>
  <c r="Y104" i="79" s="1"/>
  <c r="X103" i="79"/>
  <c r="Y103" i="79" s="1"/>
  <c r="X102" i="79"/>
  <c r="Y102" i="79" s="1"/>
  <c r="X101" i="79"/>
  <c r="Y101" i="79" s="1"/>
  <c r="X100" i="79"/>
  <c r="Y100" i="79" s="1"/>
  <c r="X99" i="79"/>
  <c r="Y99" i="79" s="1"/>
  <c r="X98" i="79"/>
  <c r="Y98" i="79" s="1"/>
  <c r="X97" i="79"/>
  <c r="Y97" i="79" s="1"/>
  <c r="X96" i="79"/>
  <c r="Y96" i="79" s="1"/>
  <c r="X95" i="79"/>
  <c r="Y95" i="79" s="1"/>
  <c r="X94" i="79"/>
  <c r="Y94" i="79" s="1"/>
  <c r="X93" i="79"/>
  <c r="Y93" i="79" s="1"/>
  <c r="X92" i="79"/>
  <c r="Y92" i="79" s="1"/>
  <c r="X91" i="79"/>
  <c r="Y91" i="79" s="1"/>
  <c r="X90" i="79"/>
  <c r="Y90" i="79" s="1"/>
  <c r="X89" i="79"/>
  <c r="Y89" i="79" s="1"/>
  <c r="X88" i="79"/>
  <c r="Y88" i="79" s="1"/>
  <c r="X87" i="79"/>
  <c r="Y87" i="79" s="1"/>
  <c r="X86" i="79"/>
  <c r="Y86" i="79" s="1"/>
  <c r="X85" i="79"/>
  <c r="Y85" i="79" s="1"/>
  <c r="X84" i="79"/>
  <c r="Y84" i="79" s="1"/>
  <c r="X83" i="79"/>
  <c r="Y83" i="79" s="1"/>
  <c r="X82" i="79"/>
  <c r="Y82" i="79" s="1"/>
  <c r="X81" i="79"/>
  <c r="Y81" i="79" s="1"/>
  <c r="X80" i="79"/>
  <c r="Y80" i="79" s="1"/>
  <c r="X79" i="79"/>
  <c r="Y79" i="79" s="1"/>
  <c r="X78" i="79"/>
  <c r="Y78" i="79" s="1"/>
  <c r="X77" i="79"/>
  <c r="Y77" i="79" s="1"/>
  <c r="X76" i="79"/>
  <c r="Y76" i="79" s="1"/>
  <c r="X75" i="79"/>
  <c r="Y75" i="79" s="1"/>
  <c r="X74" i="79"/>
  <c r="Y74" i="79" s="1"/>
  <c r="X73" i="79"/>
  <c r="Y73" i="79" s="1"/>
  <c r="X72" i="79"/>
  <c r="Y72" i="79" s="1"/>
  <c r="X71" i="79"/>
  <c r="Y71" i="79" s="1"/>
  <c r="X70" i="79"/>
  <c r="Y70" i="79" s="1"/>
  <c r="X69" i="79"/>
  <c r="Y69" i="79" s="1"/>
  <c r="X68" i="79"/>
  <c r="Y68" i="79" s="1"/>
  <c r="X67" i="79"/>
  <c r="Y67" i="79" s="1"/>
  <c r="X66" i="79"/>
  <c r="Y66" i="79" s="1"/>
  <c r="X65" i="79"/>
  <c r="Y65" i="79" s="1"/>
  <c r="Z64" i="79"/>
  <c r="X64" i="79"/>
  <c r="Y64" i="79" s="1"/>
  <c r="X63" i="79"/>
  <c r="Y63" i="79" s="1"/>
  <c r="X62" i="79"/>
  <c r="Y62" i="79" s="1"/>
  <c r="X61" i="79"/>
  <c r="Y61" i="79" s="1"/>
  <c r="X60" i="79"/>
  <c r="Y60" i="79" s="1"/>
  <c r="X59" i="79"/>
  <c r="Y59" i="79" s="1"/>
  <c r="X58" i="79"/>
  <c r="Y58" i="79" s="1"/>
  <c r="X57" i="79"/>
  <c r="Y57" i="79" s="1"/>
  <c r="X56" i="79"/>
  <c r="Y56" i="79" s="1"/>
  <c r="X55" i="79"/>
  <c r="Y55" i="79" s="1"/>
  <c r="X54" i="79"/>
  <c r="Y54" i="79" s="1"/>
  <c r="X53" i="79"/>
  <c r="Y53" i="79" s="1"/>
  <c r="X52" i="79"/>
  <c r="Y52" i="79" s="1"/>
  <c r="X51" i="79"/>
  <c r="Y51" i="79" s="1"/>
  <c r="X50" i="79"/>
  <c r="Y50" i="79" s="1"/>
  <c r="X49" i="79"/>
  <c r="Y49" i="79" s="1"/>
  <c r="X48" i="79"/>
  <c r="Y48" i="79" s="1"/>
  <c r="X47" i="79"/>
  <c r="Y47" i="79" s="1"/>
  <c r="X46" i="79"/>
  <c r="Y46" i="79" s="1"/>
  <c r="X45" i="79"/>
  <c r="Y45" i="79" s="1"/>
  <c r="X44" i="79"/>
  <c r="Y44" i="79" s="1"/>
  <c r="X43" i="79"/>
  <c r="Y43" i="79" s="1"/>
  <c r="X42" i="79"/>
  <c r="Y42" i="79" s="1"/>
  <c r="X41" i="79"/>
  <c r="Y41" i="79" s="1"/>
  <c r="X40" i="79"/>
  <c r="Y40" i="79" s="1"/>
  <c r="X39" i="79"/>
  <c r="Y39" i="79" s="1"/>
  <c r="X38" i="79"/>
  <c r="Y38" i="79" s="1"/>
  <c r="X37" i="79"/>
  <c r="Y37" i="79" s="1"/>
  <c r="X36" i="79"/>
  <c r="Y36" i="79" s="1"/>
  <c r="X35" i="79"/>
  <c r="Y35" i="79" s="1"/>
  <c r="X34" i="79"/>
  <c r="Y34" i="79" s="1"/>
  <c r="X33" i="79"/>
  <c r="Y33" i="79" s="1"/>
  <c r="X32" i="79"/>
  <c r="Y32" i="79" s="1"/>
  <c r="X31" i="79"/>
  <c r="Y31" i="79" s="1"/>
  <c r="X30" i="79"/>
  <c r="Y30" i="79" s="1"/>
  <c r="X29" i="79"/>
  <c r="Y29" i="79" s="1"/>
  <c r="X28" i="79"/>
  <c r="Y28" i="79" s="1"/>
  <c r="X27" i="79"/>
  <c r="Y27" i="79" s="1"/>
  <c r="X26" i="79"/>
  <c r="Y26" i="79" s="1"/>
  <c r="X25" i="79"/>
  <c r="Y25" i="79" s="1"/>
  <c r="X24" i="79"/>
  <c r="Y24" i="79" s="1"/>
  <c r="X23" i="79"/>
  <c r="Y23" i="79" s="1"/>
  <c r="X22" i="79"/>
  <c r="Y22" i="79" s="1"/>
  <c r="X21" i="79"/>
  <c r="Y21" i="79" s="1"/>
  <c r="X20" i="79"/>
  <c r="Y20" i="79" s="1"/>
  <c r="X19" i="79"/>
  <c r="Y19" i="79" s="1"/>
  <c r="X18" i="79"/>
  <c r="Y18" i="79" s="1"/>
  <c r="X17" i="79"/>
  <c r="Y17" i="79" s="1"/>
  <c r="X16" i="79"/>
  <c r="Y16" i="79" s="1"/>
  <c r="X15" i="79"/>
  <c r="Y15" i="79" s="1"/>
  <c r="X14" i="79"/>
  <c r="Y14" i="79" s="1"/>
  <c r="X13" i="79"/>
  <c r="Y13" i="79" s="1"/>
  <c r="X12" i="79"/>
  <c r="Y12" i="79" s="1"/>
  <c r="R135" i="80" l="1"/>
  <c r="E135" i="80" s="1"/>
  <c r="E137" i="80" s="1"/>
  <c r="Y133" i="79"/>
  <c r="E133" i="79" s="1"/>
  <c r="E135" i="79" s="1"/>
  <c r="E140" i="80" l="1"/>
</calcChain>
</file>

<file path=xl/sharedStrings.xml><?xml version="1.0" encoding="utf-8"?>
<sst xmlns="http://schemas.openxmlformats.org/spreadsheetml/2006/main" count="792" uniqueCount="297">
  <si>
    <t>Juridic</t>
  </si>
  <si>
    <t>ARTICOL</t>
  </si>
  <si>
    <t>U.M.</t>
  </si>
  <si>
    <t>top</t>
  </si>
  <si>
    <t>bucati</t>
  </si>
  <si>
    <t>set</t>
  </si>
  <si>
    <t>radiere</t>
  </si>
  <si>
    <t>cutii</t>
  </si>
  <si>
    <t>dosar pt. incopciat</t>
  </si>
  <si>
    <t>hartie xerox A4</t>
  </si>
  <si>
    <t>marker evidentiator diferite culori</t>
  </si>
  <si>
    <t>role</t>
  </si>
  <si>
    <t>Secretariat</t>
  </si>
  <si>
    <t>cutter mare 18 mm</t>
  </si>
  <si>
    <t>index adeziv plastic tip sageata</t>
  </si>
  <si>
    <t>lipici solid 20 gr</t>
  </si>
  <si>
    <t>pix metalic pasta albastra</t>
  </si>
  <si>
    <t xml:space="preserve">                        SERVICIUL</t>
  </si>
  <si>
    <t>perforator 30 coli</t>
  </si>
  <si>
    <t>TOTAL CANTITATIV</t>
  </si>
  <si>
    <t>TOTAL VALORIC</t>
  </si>
  <si>
    <t>folii pvc (100 buc/set)</t>
  </si>
  <si>
    <t>dosar carton alb cu sina</t>
  </si>
  <si>
    <t>plicuri C6 autoadeziv</t>
  </si>
  <si>
    <t>Plic C5 autoadeziv</t>
  </si>
  <si>
    <t>plic C4 autoadeziv</t>
  </si>
  <si>
    <t>hârtie xerox A3</t>
  </si>
  <si>
    <t>capse 24/6mm (1000 buc/cutie)</t>
  </si>
  <si>
    <t>foarfeca, 16 cm, inox</t>
  </si>
  <si>
    <t>rigla 50 cm (colorată/transparentă)</t>
  </si>
  <si>
    <t>rigla 30 cm (colorată/transparentă)</t>
  </si>
  <si>
    <t>perforator 60 coli</t>
  </si>
  <si>
    <t>sfoara bumbac (ghem)</t>
  </si>
  <si>
    <t>Nr. Crt.</t>
  </si>
  <si>
    <t xml:space="preserve">dosar carton alb plic </t>
  </si>
  <si>
    <t>fluid corector cu pensula 20 ml.</t>
  </si>
  <si>
    <t>CD</t>
  </si>
  <si>
    <t>alonje (25 buc/set) A4 150mm/34mm</t>
  </si>
  <si>
    <t xml:space="preserve">biblioraft </t>
  </si>
  <si>
    <t xml:space="preserve">capsator 30 coli (capse utilizate:24/6) </t>
  </si>
  <si>
    <t>marker permanent(diverse culori)</t>
  </si>
  <si>
    <t>role scotch mici 19 mm</t>
  </si>
  <si>
    <t>buretiera rotunda cu gel</t>
  </si>
  <si>
    <t>Cămin</t>
  </si>
  <si>
    <t>Creșe</t>
  </si>
  <si>
    <t>calculator birou 12 digiti</t>
  </si>
  <si>
    <t>pix pilot</t>
  </si>
  <si>
    <t>role scotch mari 48 mm</t>
  </si>
  <si>
    <t>pix cu gel 0,5 albastru, negru, roșu</t>
  </si>
  <si>
    <t>pix cu gel 0,7  albastru, negru, roșu</t>
  </si>
  <si>
    <t>pix plastic albastru, negru, roșu</t>
  </si>
  <si>
    <t xml:space="preserve">ace cu gămălie </t>
  </si>
  <si>
    <t>cutii suport plastic (vertical)</t>
  </si>
  <si>
    <t>agrafe mari 78 mm</t>
  </si>
  <si>
    <t>agrafe medii 50 mm</t>
  </si>
  <si>
    <t xml:space="preserve">agrafe mici 33 mm </t>
  </si>
  <si>
    <t>elastic bani 100 gr.</t>
  </si>
  <si>
    <t>punga</t>
  </si>
  <si>
    <t>Resurse Umane</t>
  </si>
  <si>
    <t xml:space="preserve">plicuri A5 </t>
  </si>
  <si>
    <t>Informatizare, registratura</t>
  </si>
  <si>
    <t>Beneficii sociale</t>
  </si>
  <si>
    <t>Protecția copilului</t>
  </si>
  <si>
    <t>ascutitoare simpla  metal</t>
  </si>
  <si>
    <t>etichete autoadezive pentru copii (10 coli/set)</t>
  </si>
  <si>
    <t>borcan</t>
  </si>
  <si>
    <t>plicuri DL</t>
  </si>
  <si>
    <t>separatoare biblioraft 100 file/set</t>
  </si>
  <si>
    <t>pioneze panou pluta 36 buc/cutie</t>
  </si>
  <si>
    <t>RECHIZITE ȘI ARTICOLE DE PAPETĂRIE</t>
  </si>
  <si>
    <t>ascutitoare metalica dubla, nichelată</t>
  </si>
  <si>
    <t>clips metalic de 19 mm (12 buc/set)</t>
  </si>
  <si>
    <t>clips metalic de 32 mm (12 buc/set)</t>
  </si>
  <si>
    <t>registru A4 cartonat, 200 file, dictando</t>
  </si>
  <si>
    <t>registru A4 cartonat, 200 file, matematica</t>
  </si>
  <si>
    <t>pix corector 8 ml</t>
  </si>
  <si>
    <t>buc</t>
  </si>
  <si>
    <t>clips metalic de 51 mm (12 buc/set)</t>
  </si>
  <si>
    <t>pix albastru cu suport autoadeziv si snur</t>
  </si>
  <si>
    <t xml:space="preserve">TRANSMIS DE SERVICIILE DIN CADRUL D.G.A.S. </t>
  </si>
  <si>
    <t xml:space="preserve">dosar PVC -diferite culori </t>
  </si>
  <si>
    <t>baterii alcaline LR3/AAA 1,5 V, 4 buc/set</t>
  </si>
  <si>
    <t>baterii alcaline LR6/AA 1,5 V, 4 buc/set</t>
  </si>
  <si>
    <t>mapă plastic cu mâner, 2 compartimente, cu burduf</t>
  </si>
  <si>
    <t>Cantina Constanța</t>
  </si>
  <si>
    <t>PREȚ UNITAR FĂRĂ TVA</t>
  </si>
  <si>
    <t>sfoara canepa</t>
  </si>
  <si>
    <t>Contabilitate</t>
  </si>
  <si>
    <t>clips metalic de 41 mm (12 buc/set)</t>
  </si>
  <si>
    <t>creion mecanic mina 0,7 mm</t>
  </si>
  <si>
    <t>mina creion 0,7 mm, 12 buc/set</t>
  </si>
  <si>
    <t>decapsator</t>
  </si>
  <si>
    <t>plicuri cu burduf  5 cm</t>
  </si>
  <si>
    <t>buretiera cu bilă 90 mm</t>
  </si>
  <si>
    <t>Financiar</t>
  </si>
  <si>
    <t>cutii arhivare 150 mm din carton laminat</t>
  </si>
  <si>
    <t>baterii alcaline tip C/R14 blister 2 buc/set</t>
  </si>
  <si>
    <t>carton color 160g/mp A3 250 coli 10 culori</t>
  </si>
  <si>
    <t>folie laminat A4, 125 microni, lucioasă, 100 buc/top</t>
  </si>
  <si>
    <t>lipici lichid tip aracet, 90 g</t>
  </si>
  <si>
    <t xml:space="preserve">carioci  jumbo, tip Faber Castell, 12 culori/set </t>
  </si>
  <si>
    <t>Necesar până la 31.12.2021</t>
  </si>
  <si>
    <t>Cabinete medicale școlare</t>
  </si>
  <si>
    <t>Centru de vaccinare</t>
  </si>
  <si>
    <t>Achiziții</t>
  </si>
  <si>
    <t>tus ștampila (negru, albastru, roșu)</t>
  </si>
  <si>
    <t>Autoritate tutelară</t>
  </si>
  <si>
    <t>calculator birou 16 digiti</t>
  </si>
  <si>
    <t>set 3 tavite documente, transparent cristal, tip ark 2093</t>
  </si>
  <si>
    <t>baterie tip pastilă CR 2032, 5 buc/set</t>
  </si>
  <si>
    <t>DVD, 50 buc/cutie</t>
  </si>
  <si>
    <t>cutie</t>
  </si>
  <si>
    <t>marker permanent negru varf subtire 1 mm</t>
  </si>
  <si>
    <t>rezerve cutter mare (18 mm), 10 buc/set)</t>
  </si>
  <si>
    <t>cutit pentru corespondenta</t>
  </si>
  <si>
    <t>agenda A5 datata</t>
  </si>
  <si>
    <t>suport birou 4 compartimente</t>
  </si>
  <si>
    <t>mapă plastic cu elastic pe colțuri, 20 mm</t>
  </si>
  <si>
    <t>mapă din carton plastifiat cu elastic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</si>
  <si>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</si>
  <si>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</si>
  <si>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</si>
  <si>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</si>
  <si>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</si>
  <si>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</si>
  <si>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</si>
  <si>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</si>
  <si>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</si>
  <si>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</si>
  <si>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</si>
  <si>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</si>
  <si>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</si>
  <si>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</si>
  <si>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</si>
  <si>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</si>
  <si>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</si>
  <si>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</si>
  <si>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</si>
  <si>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</si>
  <si>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</si>
  <si>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</si>
  <si>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</si>
  <si>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</si>
  <si>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</si>
  <si>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</si>
  <si>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</si>
  <si>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</si>
  <si>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</si>
  <si>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</si>
  <si>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</si>
  <si>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</si>
  <si>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</si>
  <si>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</si>
  <si>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</si>
  <si>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</si>
  <si>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</si>
  <si>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</si>
  <si>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</si>
  <si>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</si>
  <si>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</si>
  <si>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</si>
  <si>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</si>
  <si>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</si>
  <si>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</si>
  <si>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</si>
  <si>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</si>
  <si>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</si>
  <si>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</si>
  <si>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</si>
  <si>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</si>
  <si>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</si>
  <si>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</si>
  <si>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</si>
  <si>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</si>
  <si>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</si>
  <si>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</si>
  <si>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</si>
  <si>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</si>
  <si>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</si>
  <si>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</si>
  <si>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</si>
  <si>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</si>
  <si>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</si>
  <si>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</si>
  <si>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</si>
  <si>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</si>
  <si>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</si>
  <si>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</si>
  <si>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</si>
  <si>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</si>
  <si>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</si>
  <si>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</si>
  <si>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</si>
  <si>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</si>
  <si>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</si>
  <si>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</si>
  <si>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</si>
  <si>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</si>
  <si>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</si>
  <si>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caiet matematica A4, 80 file</t>
  </si>
  <si>
    <t>Asistență medicală comunitară</t>
  </si>
  <si>
    <t>agenda birou A5 nedatată pagini cu liniatura dictando</t>
  </si>
  <si>
    <t>bandă corectoare scris</t>
  </si>
  <si>
    <t>tușieră din plastic, netușată</t>
  </si>
  <si>
    <t>bandă dublu adezivă 15 mm x 25 m</t>
  </si>
  <si>
    <t>registru A4 cartonat, 100 file, dictando</t>
  </si>
  <si>
    <t>registru A4 cartonat, 100 file, matematica</t>
  </si>
  <si>
    <t>cretă colorată 12 buc/cutie, cu film protector ce reduce murdărirea mâinilor</t>
  </si>
  <si>
    <t>foarfeca oțel inoxidabil 21 cm</t>
  </si>
  <si>
    <t>indigo albastru 100 buc/set</t>
  </si>
  <si>
    <t>magneți pentru tabla magnetică, 10 buc/set</t>
  </si>
  <si>
    <t>folie laminare A3, 125 microni, 100 buc/set</t>
  </si>
  <si>
    <t>abtibilduri tematice (crăciun, primăvară, toamnă)</t>
  </si>
  <si>
    <t>acuarele tempera, acrilice, 12 tub/set</t>
  </si>
  <si>
    <t>caiet dictando A4, 80 file</t>
  </si>
  <si>
    <t>caiet matematica A5, 80 file, capsat</t>
  </si>
  <si>
    <t>caiet dictando A5, 48 file, capsat</t>
  </si>
  <si>
    <t xml:space="preserve">capsator 40 coli (capse utilizate: 24/6) </t>
  </si>
  <si>
    <t>Clipboard dublu A4, plastifiat,clemă metalică</t>
  </si>
  <si>
    <t>creioane colorate, 12 culori/set</t>
  </si>
  <si>
    <t>foarfece zigzag, diverse modele</t>
  </si>
  <si>
    <t>lut modelaj, 2 kg</t>
  </si>
  <si>
    <t>pachet</t>
  </si>
  <si>
    <t>matrițe silicon, diverse modele</t>
  </si>
  <si>
    <t>paletă pictură plastic</t>
  </si>
  <si>
    <t>panglică satin, lățime 2 cm</t>
  </si>
  <si>
    <t>rolă</t>
  </si>
  <si>
    <t>pioneze panou colorate, nichelate, 100 buc/cutie</t>
  </si>
  <si>
    <t>set pensule, 12 buc/set</t>
  </si>
  <si>
    <t>stick memorie 3.0, 32 GB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</si>
  <si>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</si>
  <si>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</si>
  <si>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</si>
  <si>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</si>
  <si>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</si>
  <si>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</si>
  <si>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</si>
  <si>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</si>
  <si>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</si>
  <si>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</si>
  <si>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</si>
  <si>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</si>
  <si>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</si>
  <si>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</si>
  <si>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</si>
  <si>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</si>
  <si>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</si>
  <si>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</si>
  <si>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</si>
  <si>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</si>
  <si>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</si>
  <si>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</si>
  <si>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</si>
  <si>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</si>
  <si>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</si>
  <si>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</si>
  <si>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</si>
  <si>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</si>
  <si>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</si>
  <si>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</si>
  <si>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</si>
  <si>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</si>
  <si>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</si>
  <si>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</si>
  <si>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</si>
  <si>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</si>
  <si>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</si>
  <si>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</si>
  <si>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</si>
  <si>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</si>
  <si>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</si>
  <si>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 xml:space="preserve">rezervă cub din hârtie albă </t>
  </si>
  <si>
    <t>Necesar pentru primele 4 luni din anul 2022</t>
  </si>
  <si>
    <t>post-it ( 75x75 )</t>
  </si>
  <si>
    <t>hârtie xerox A4</t>
  </si>
  <si>
    <t>D.G.A.S.</t>
  </si>
  <si>
    <t>Căminul pentru persoane vârstnice</t>
  </si>
  <si>
    <t>Centru de Vaccinare</t>
  </si>
  <si>
    <t>Cantina de ajutor social Constanța</t>
  </si>
  <si>
    <t>Post -it ( 75x75 )</t>
  </si>
  <si>
    <t>cutie arhivare cu mâner 350*255*200 mm</t>
  </si>
  <si>
    <t>CANTITĂȚI</t>
  </si>
  <si>
    <t xml:space="preserve">Valoare totală estimată este de: </t>
  </si>
  <si>
    <t>PREȚ UNITAR LEI FĂRĂ TVA</t>
  </si>
  <si>
    <t>Anexa 1 la referatul  nr. ________________________</t>
  </si>
  <si>
    <t>Anexa 2 la referatul nr. ___________________________</t>
  </si>
  <si>
    <t>CD cu plic</t>
  </si>
  <si>
    <t>Adăpostul Sf. Filofteia</t>
  </si>
  <si>
    <t>Birou Director executiv - Direcția medico-socială</t>
  </si>
  <si>
    <t>Serviciul sprijin comunitar</t>
  </si>
  <si>
    <t>bandă adezivă colorată  50 mm x 66 m galbenă</t>
  </si>
  <si>
    <t xml:space="preserve">creion cu guma </t>
  </si>
  <si>
    <t xml:space="preserve">creion cu guma  </t>
  </si>
  <si>
    <t>registru A5 96 file, dictando</t>
  </si>
  <si>
    <t>registru A5 96 file matematica</t>
  </si>
  <si>
    <t>registru A5 96 file dictando</t>
  </si>
  <si>
    <t>rezerve stilou 100 BUC/borcan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</si>
</sst>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0;[Red]0"/>
    <numFmt numFmtId="166" formatCode="0.000;[Red]0.000"/>
  </numFmts>
  <fonts count="2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6"/>
      <color indexed="8"/>
      <name val="Calibri"/>
      <family val="2"/>
      <charset val="238"/>
    </font>
    <font>
      <sz val="6"/>
      <color indexed="8"/>
      <name val="Calibri"/>
      <family val="2"/>
      <charset val="238"/>
    </font>
    <font>
      <b/>
      <sz val="10"/>
      <color indexed="8"/>
      <name val="Verdana"/>
      <family val="2"/>
      <charset val="238"/>
    </font>
    <font>
      <sz val="8"/>
      <name val="Calibri"/>
      <family val="2"/>
      <charset val="238"/>
    </font>
    <font>
      <b/>
      <sz val="8"/>
      <name val="Verdana"/>
      <family val="2"/>
      <charset val="238"/>
    </font>
    <font>
      <sz val="6"/>
      <name val="Verdana"/>
      <family val="2"/>
      <charset val="238"/>
    </font>
    <font>
      <b/>
      <sz val="6"/>
      <name val="Calibri"/>
      <family val="2"/>
      <charset val="238"/>
    </font>
    <font>
      <sz val="6"/>
      <name val="Calibri"/>
      <family val="2"/>
      <charset val="238"/>
    </font>
    <font>
      <sz val="7"/>
      <name val="Calibri"/>
      <family val="2"/>
      <charset val="238"/>
    </font>
    <font>
      <b/>
      <sz val="8"/>
      <name val="Calibri"/>
      <family val="2"/>
      <charset val="238"/>
    </font>
    <font>
      <b/>
      <sz val="6"/>
      <name val="Verdana"/>
      <family val="2"/>
      <charset val="238"/>
    </font>
    <font>
      <b/>
      <u/>
      <sz val="6"/>
      <name val="Verdana"/>
      <family val="2"/>
      <charset val="238"/>
    </font>
    <font>
      <sz val="8"/>
      <color rgb="FFFF0000"/>
      <name val="Calibri"/>
      <family val="2"/>
      <charset val="238"/>
    </font>
    <font>
      <sz val="6"/>
      <color rgb="FFFF0000"/>
      <name val="Calibri"/>
      <family val="2"/>
      <charset val="238"/>
    </font>
    <font>
      <b/>
      <sz val="10"/>
      <name val="Verdana"/>
      <family val="2"/>
      <charset val="238"/>
    </font>
    <font>
      <b/>
      <sz val="7"/>
      <name val="Calibri"/>
      <family val="2"/>
      <charset val="238"/>
    </font>
    <font>
      <b/>
      <sz val="7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6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6"/>
      <color rgb="FFFF0000"/>
      <name val="Verdana"/>
      <family val="2"/>
      <charset val="238"/>
    </font>
    <font>
      <b/>
      <sz val="7"/>
      <color rgb="FFFF0000"/>
      <name val="Calibri"/>
      <family val="2"/>
      <charset val="238"/>
    </font>
    <font>
      <b/>
      <sz val="6"/>
      <color rgb="FFFF0000"/>
      <name val="Calibri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30" xfId="0" applyFont="1" applyBorder="1" applyAlignment="1">
      <alignment horizontal="left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8" fillId="0" borderId="5" xfId="0" applyNumberFormat="1" applyFont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164" fontId="8" fillId="0" borderId="13" xfId="0" applyNumberFormat="1" applyFont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21" xfId="0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6" borderId="20" xfId="0" applyFont="1" applyFill="1" applyBorder="1" applyAlignment="1">
      <alignment horizontal="left" vertical="center" wrapText="1"/>
    </xf>
    <xf numFmtId="164" fontId="6" fillId="6" borderId="20" xfId="0" applyNumberFormat="1" applyFont="1" applyFill="1" applyBorder="1" applyAlignment="1">
      <alignment horizontal="center" wrapText="1"/>
    </xf>
    <xf numFmtId="166" fontId="6" fillId="6" borderId="26" xfId="0" applyNumberFormat="1" applyFont="1" applyFill="1" applyBorder="1" applyAlignment="1">
      <alignment horizontal="center" wrapText="1"/>
    </xf>
    <xf numFmtId="166" fontId="6" fillId="6" borderId="11" xfId="0" applyNumberFormat="1" applyFont="1" applyFill="1" applyBorder="1" applyAlignment="1">
      <alignment horizontal="center" wrapText="1"/>
    </xf>
    <xf numFmtId="0" fontId="7" fillId="6" borderId="27" xfId="0" applyFont="1" applyFill="1" applyBorder="1" applyAlignment="1">
      <alignment horizontal="left" vertical="center" wrapText="1"/>
    </xf>
    <xf numFmtId="164" fontId="7" fillId="6" borderId="27" xfId="0" applyNumberFormat="1" applyFont="1" applyFill="1" applyBorder="1"/>
    <xf numFmtId="166" fontId="7" fillId="6" borderId="23" xfId="0" applyNumberFormat="1" applyFont="1" applyFill="1" applyBorder="1"/>
    <xf numFmtId="164" fontId="8" fillId="0" borderId="4" xfId="0" applyNumberFormat="1" applyFont="1" applyBorder="1" applyAlignment="1">
      <alignment horizontal="center" vertical="center" wrapText="1"/>
    </xf>
    <xf numFmtId="166" fontId="8" fillId="2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6" borderId="0" xfId="0" applyFont="1" applyFill="1" applyBorder="1" applyAlignment="1">
      <alignment horizontal="left" vertical="center" wrapText="1"/>
    </xf>
    <xf numFmtId="164" fontId="6" fillId="6" borderId="0" xfId="0" applyNumberFormat="1" applyFont="1" applyFill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wrapText="1"/>
    </xf>
    <xf numFmtId="0" fontId="13" fillId="0" borderId="23" xfId="0" applyFont="1" applyBorder="1" applyAlignment="1">
      <alignment horizontal="center" vertical="center" wrapText="1"/>
    </xf>
    <xf numFmtId="164" fontId="13" fillId="0" borderId="24" xfId="0" applyNumberFormat="1" applyFont="1" applyBorder="1" applyAlignment="1">
      <alignment horizontal="center" vertical="center" wrapText="1"/>
    </xf>
    <xf numFmtId="166" fontId="14" fillId="2" borderId="24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8" fillId="5" borderId="35" xfId="0" applyNumberFormat="1" applyFont="1" applyFill="1" applyBorder="1" applyAlignment="1">
      <alignment horizontal="center" vertical="center"/>
    </xf>
    <xf numFmtId="164" fontId="8" fillId="5" borderId="5" xfId="0" applyNumberFormat="1" applyFont="1" applyFill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wrapText="1"/>
    </xf>
    <xf numFmtId="1" fontId="6" fillId="0" borderId="0" xfId="0" applyNumberFormat="1" applyFont="1" applyAlignment="1">
      <alignment horizontal="center"/>
    </xf>
    <xf numFmtId="1" fontId="12" fillId="0" borderId="0" xfId="0" applyNumberFormat="1" applyFont="1"/>
    <xf numFmtId="0" fontId="12" fillId="0" borderId="0" xfId="0" applyFont="1"/>
    <xf numFmtId="1" fontId="12" fillId="0" borderId="0" xfId="0" applyNumberFormat="1" applyFont="1" applyAlignment="1">
      <alignment horizontal="center"/>
    </xf>
    <xf numFmtId="0" fontId="12" fillId="5" borderId="0" xfId="0" applyFon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5" borderId="0" xfId="0" applyFont="1" applyFill="1" applyAlignment="1">
      <alignment horizontal="center"/>
    </xf>
    <xf numFmtId="164" fontId="18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0" fontId="19" fillId="5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8" fillId="0" borderId="37" xfId="0" applyFont="1" applyBorder="1" applyAlignment="1">
      <alignment horizontal="left" vertical="center" wrapText="1"/>
    </xf>
    <xf numFmtId="165" fontId="8" fillId="5" borderId="38" xfId="0" applyNumberFormat="1" applyFont="1" applyFill="1" applyBorder="1" applyAlignment="1">
      <alignment horizontal="left" vertical="center"/>
    </xf>
    <xf numFmtId="165" fontId="8" fillId="5" borderId="21" xfId="0" applyNumberFormat="1" applyFont="1" applyFill="1" applyBorder="1" applyAlignment="1">
      <alignment horizontal="left" vertical="center" wrapText="1"/>
    </xf>
    <xf numFmtId="165" fontId="8" fillId="5" borderId="15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 wrapText="1"/>
    </xf>
    <xf numFmtId="1" fontId="8" fillId="3" borderId="24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164" fontId="8" fillId="3" borderId="24" xfId="0" applyNumberFormat="1" applyFont="1" applyFill="1" applyBorder="1" applyAlignment="1">
      <alignment horizontal="center" vertical="center" wrapText="1"/>
    </xf>
    <xf numFmtId="164" fontId="13" fillId="0" borderId="28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21" fillId="0" borderId="28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43" xfId="0" applyFont="1" applyBorder="1" applyAlignment="1">
      <alignment horizontal="left" vertical="center" wrapText="1"/>
    </xf>
    <xf numFmtId="165" fontId="8" fillId="5" borderId="18" xfId="0" applyNumberFormat="1" applyFont="1" applyFill="1" applyBorder="1" applyAlignment="1">
      <alignment horizontal="left" vertical="center"/>
    </xf>
    <xf numFmtId="165" fontId="8" fillId="5" borderId="19" xfId="0" applyNumberFormat="1" applyFont="1" applyFill="1" applyBorder="1" applyAlignment="1">
      <alignment horizontal="left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164" fontId="8" fillId="5" borderId="3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1" fontId="15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64" fontId="25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4" fillId="0" borderId="0" xfId="0" applyNumberFormat="1" applyFont="1"/>
    <xf numFmtId="0" fontId="7" fillId="0" borderId="0" xfId="0" applyFont="1" applyAlignment="1"/>
    <xf numFmtId="165" fontId="8" fillId="5" borderId="16" xfId="0" applyNumberFormat="1" applyFont="1" applyFill="1" applyBorder="1" applyAlignment="1">
      <alignment horizontal="center" vertical="center"/>
    </xf>
    <xf numFmtId="165" fontId="8" fillId="5" borderId="39" xfId="0" applyNumberFormat="1" applyFont="1" applyFill="1" applyBorder="1" applyAlignment="1">
      <alignment horizontal="center" vertical="center"/>
    </xf>
    <xf numFmtId="165" fontId="8" fillId="5" borderId="35" xfId="0" applyNumberFormat="1" applyFont="1" applyFill="1" applyBorder="1" applyAlignment="1">
      <alignment horizontal="center" vertical="center"/>
    </xf>
    <xf numFmtId="165" fontId="8" fillId="5" borderId="16" xfId="0" applyNumberFormat="1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8" fillId="3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 wrapText="1"/>
    </xf>
    <xf numFmtId="165" fontId="12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2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165" fontId="18" fillId="0" borderId="0" xfId="0" applyNumberFormat="1" applyFont="1" applyAlignment="1">
      <alignment horizontal="center" wrapText="1"/>
    </xf>
    <xf numFmtId="165" fontId="18" fillId="0" borderId="0" xfId="0" applyNumberFormat="1" applyFont="1" applyAlignment="1"/>
    <xf numFmtId="165" fontId="18" fillId="0" borderId="0" xfId="0" applyNumberFormat="1" applyFont="1" applyAlignment="1">
      <alignment wrapText="1"/>
    </xf>
    <xf numFmtId="1" fontId="11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left" vertical="top" wrapText="1"/>
    </xf>
    <xf numFmtId="164" fontId="13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165" fontId="8" fillId="5" borderId="5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65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1" fontId="7" fillId="3" borderId="2" xfId="0" applyNumberFormat="1" applyFont="1" applyFill="1" applyBorder="1" applyAlignment="1">
      <alignment horizontal="center" vertical="center" textRotation="90" wrapText="1"/>
    </xf>
    <xf numFmtId="1" fontId="7" fillId="3" borderId="25" xfId="0" applyNumberFormat="1" applyFont="1" applyFill="1" applyBorder="1" applyAlignment="1">
      <alignment horizontal="center" vertical="center" textRotation="90" wrapText="1"/>
    </xf>
    <xf numFmtId="1" fontId="7" fillId="3" borderId="24" xfId="0" applyNumberFormat="1" applyFont="1" applyFill="1" applyBorder="1" applyAlignment="1">
      <alignment horizontal="center" vertical="center" textRotation="90" wrapText="1"/>
    </xf>
    <xf numFmtId="2" fontId="7" fillId="3" borderId="2" xfId="0" applyNumberFormat="1" applyFont="1" applyFill="1" applyBorder="1" applyAlignment="1">
      <alignment horizontal="center" vertical="center" textRotation="90" wrapText="1"/>
    </xf>
    <xf numFmtId="2" fontId="7" fillId="3" borderId="25" xfId="0" applyNumberFormat="1" applyFont="1" applyFill="1" applyBorder="1" applyAlignment="1">
      <alignment horizontal="center" vertical="center" textRotation="90" wrapText="1"/>
    </xf>
    <xf numFmtId="2" fontId="7" fillId="3" borderId="24" xfId="0" applyNumberFormat="1" applyFont="1" applyFill="1" applyBorder="1" applyAlignment="1">
      <alignment horizontal="center" vertical="center" textRotation="90" wrapText="1"/>
    </xf>
    <xf numFmtId="2" fontId="21" fillId="0" borderId="28" xfId="0" applyNumberFormat="1" applyFont="1" applyBorder="1" applyAlignment="1">
      <alignment horizontal="left" vertical="top" wrapText="1"/>
    </xf>
    <xf numFmtId="2" fontId="21" fillId="0" borderId="29" xfId="0" applyNumberFormat="1" applyFont="1" applyBorder="1" applyAlignment="1">
      <alignment horizontal="left" vertical="top" wrapText="1"/>
    </xf>
    <xf numFmtId="2" fontId="21" fillId="0" borderId="28" xfId="0" applyNumberFormat="1" applyFont="1" applyBorder="1" applyAlignment="1">
      <alignment horizontal="center" vertical="center" wrapText="1"/>
    </xf>
    <xf numFmtId="2" fontId="21" fillId="0" borderId="31" xfId="0" applyNumberFormat="1" applyFont="1" applyBorder="1" applyAlignment="1">
      <alignment horizontal="center" vertical="center" wrapText="1"/>
    </xf>
    <xf numFmtId="2" fontId="21" fillId="0" borderId="29" xfId="0" applyNumberFormat="1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textRotation="90" wrapText="1"/>
    </xf>
    <xf numFmtId="0" fontId="7" fillId="6" borderId="25" xfId="0" applyFont="1" applyFill="1" applyBorder="1" applyAlignment="1">
      <alignment horizontal="center" textRotation="90" wrapText="1"/>
    </xf>
    <xf numFmtId="0" fontId="7" fillId="6" borderId="24" xfId="0" applyFont="1" applyFill="1" applyBorder="1" applyAlignment="1">
      <alignment horizontal="center" textRotation="90" wrapText="1"/>
    </xf>
    <xf numFmtId="0" fontId="7" fillId="6" borderId="2" xfId="0" applyFont="1" applyFill="1" applyBorder="1" applyAlignment="1">
      <alignment horizontal="center" textRotation="90"/>
    </xf>
    <xf numFmtId="0" fontId="7" fillId="6" borderId="25" xfId="0" applyFont="1" applyFill="1" applyBorder="1" applyAlignment="1">
      <alignment horizontal="center" textRotation="90"/>
    </xf>
    <xf numFmtId="0" fontId="7" fillId="6" borderId="24" xfId="0" applyFont="1" applyFill="1" applyBorder="1" applyAlignment="1">
      <alignment horizontal="center" textRotation="90"/>
    </xf>
    <xf numFmtId="0" fontId="18" fillId="0" borderId="0" xfId="0" applyFont="1" applyAlignment="1">
      <alignment horizontal="left" vertical="center" wrapText="1"/>
    </xf>
    <xf numFmtId="2" fontId="18" fillId="0" borderId="0" xfId="0" applyNumberFormat="1" applyFont="1" applyAlignment="1">
      <alignment horizontal="center" wrapText="1"/>
    </xf>
    <xf numFmtId="164" fontId="9" fillId="0" borderId="20" xfId="0" applyNumberFormat="1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164" fontId="18" fillId="0" borderId="0" xfId="0" applyNumberFormat="1" applyFont="1" applyAlignment="1">
      <alignment horizontal="left" vertical="top" wrapText="1"/>
    </xf>
    <xf numFmtId="164" fontId="18" fillId="0" borderId="0" xfId="0" applyNumberFormat="1" applyFont="1" applyAlignment="1">
      <alignment horizontal="center" wrapText="1"/>
    </xf>
    <xf numFmtId="2" fontId="18" fillId="0" borderId="0" xfId="0" applyNumberFormat="1" applyFont="1" applyAlignment="1">
      <alignment horizontal="left" vertical="center" wrapText="1"/>
    </xf>
    <xf numFmtId="165" fontId="6" fillId="6" borderId="7" xfId="0" applyNumberFormat="1" applyFont="1" applyFill="1" applyBorder="1" applyAlignment="1">
      <alignment horizontal="center" wrapText="1"/>
    </xf>
    <xf numFmtId="165" fontId="6" fillId="6" borderId="8" xfId="0" applyNumberFormat="1" applyFont="1" applyFill="1" applyBorder="1" applyAlignment="1">
      <alignment horizontal="center" wrapText="1"/>
    </xf>
    <xf numFmtId="165" fontId="6" fillId="6" borderId="6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wrapText="1"/>
    </xf>
    <xf numFmtId="2" fontId="13" fillId="0" borderId="28" xfId="0" applyNumberFormat="1" applyFont="1" applyBorder="1" applyAlignment="1">
      <alignment horizontal="left" vertical="top" wrapText="1"/>
    </xf>
    <xf numFmtId="2" fontId="13" fillId="0" borderId="29" xfId="0" applyNumberFormat="1" applyFont="1" applyBorder="1" applyAlignment="1">
      <alignment horizontal="left" vertical="top" wrapText="1"/>
    </xf>
    <xf numFmtId="2" fontId="13" fillId="0" borderId="28" xfId="0" applyNumberFormat="1" applyFont="1" applyBorder="1" applyAlignment="1">
      <alignment horizontal="center" vertical="center" wrapText="1"/>
    </xf>
    <xf numFmtId="2" fontId="13" fillId="0" borderId="31" xfId="0" applyNumberFormat="1" applyFont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 wrapText="1"/>
    </xf>
    <xf numFmtId="2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6" borderId="7" xfId="0" applyFont="1" applyFill="1" applyBorder="1" applyAlignment="1">
      <alignment horizontal="center" textRotation="90" wrapText="1"/>
    </xf>
    <xf numFmtId="0" fontId="7" fillId="6" borderId="8" xfId="0" applyFont="1" applyFill="1" applyBorder="1" applyAlignment="1">
      <alignment horizontal="center" textRotation="90" wrapText="1"/>
    </xf>
    <xf numFmtId="0" fontId="7" fillId="6" borderId="6" xfId="0" applyFont="1" applyFill="1" applyBorder="1" applyAlignment="1">
      <alignment horizontal="center" textRotation="90" wrapText="1"/>
    </xf>
    <xf numFmtId="165" fontId="12" fillId="0" borderId="0" xfId="0" applyNumberFormat="1" applyFont="1" applyAlignment="1">
      <alignment horizontal="center" vertical="top" wrapText="1"/>
    </xf>
    <xf numFmtId="164" fontId="12" fillId="0" borderId="0" xfId="0" applyNumberFormat="1" applyFont="1" applyAlignment="1">
      <alignment horizontal="center" wrapText="1"/>
    </xf>
    <xf numFmtId="165" fontId="1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66FF33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FB60A-D0E2-4D35-A71A-2A98F561D7B2}">
  <dimension ref="A1:AE161"/>
  <sheetViews>
    <sheetView tabSelected="1" showWhiteSpace="0" zoomScale="160" zoomScaleNormal="160" zoomScalePageLayoutView="160" workbookViewId="0">
      <pane ySplit="11" topLeftCell="A135" activePane="bottomLeft" state="frozen"/>
      <selection pane="bottomLeft" activeCell="C12" sqref="C12:C132"/>
    </sheetView>
  </sheetViews>
  <sheetFormatPr defaultRowHeight="11.25" x14ac:dyDescent="0.2"/>
  <cols>
    <col min="1" max="1" width="3" style="28" customWidth="1"/>
    <col min="2" max="2" width="22.140625" style="29" customWidth="1"/>
    <col min="3" max="3" width="5.42578125" style="32" customWidth="1"/>
    <col min="4" max="4" width="4.7109375" style="31" customWidth="1"/>
    <col min="5" max="5" width="4" style="8" customWidth="1"/>
    <col min="6" max="6" width="3.42578125" style="8" customWidth="1"/>
    <col min="7" max="7" width="3.5703125" style="8" customWidth="1"/>
    <col min="8" max="8" width="3.42578125" style="8" customWidth="1"/>
    <col min="9" max="9" width="3.7109375" style="8" customWidth="1"/>
    <col min="10" max="10" width="5.28515625" style="8" customWidth="1"/>
    <col min="11" max="11" width="3.7109375" style="8" customWidth="1"/>
    <col min="12" max="12" width="4.28515625" style="8" customWidth="1"/>
    <col min="13" max="13" width="3.85546875" style="8" customWidth="1"/>
    <col min="14" max="14" width="3.7109375" style="8" customWidth="1"/>
    <col min="15" max="15" width="4.140625" style="8" customWidth="1"/>
    <col min="16" max="16" width="3.28515625" style="8" customWidth="1"/>
    <col min="17" max="17" width="4.85546875" style="8" customWidth="1"/>
    <col min="18" max="18" width="5.140625" style="8" customWidth="1"/>
    <col min="19" max="20" width="5.85546875" style="8" customWidth="1"/>
    <col min="21" max="21" width="4.7109375" style="8" customWidth="1"/>
    <col min="22" max="22" width="5.140625" style="8" customWidth="1"/>
    <col min="23" max="23" width="4.5703125" style="8" customWidth="1"/>
    <col min="24" max="24" width="4.42578125" style="105" customWidth="1"/>
    <col min="25" max="25" width="5.85546875" style="42" customWidth="1"/>
    <col min="26" max="26" width="6.140625" style="1" customWidth="1"/>
    <col min="27" max="27" width="9.140625" style="3"/>
    <col min="28" max="16384" width="9.140625" style="1"/>
  </cols>
  <sheetData>
    <row r="1" spans="1:27" ht="12.75" customHeight="1" x14ac:dyDescent="0.2">
      <c r="A1" s="162" t="s">
        <v>284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7" x14ac:dyDescent="0.2">
      <c r="A2" s="163" t="s">
        <v>101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7" ht="12.75" customHeight="1" x14ac:dyDescent="0.2">
      <c r="A3" s="164" t="s">
        <v>69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6"/>
      <c r="AA3" s="6"/>
    </row>
    <row r="4" spans="1:27" ht="15" customHeight="1" x14ac:dyDescent="0.2">
      <c r="A4" s="164" t="s">
        <v>79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7"/>
      <c r="AA4" s="7"/>
    </row>
    <row r="5" spans="1:27" ht="0.75" customHeight="1" x14ac:dyDescent="0.2"/>
    <row r="6" spans="1:27" ht="14.25" customHeight="1" thickBot="1" x14ac:dyDescent="0.25"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1:27" ht="15.75" customHeight="1" thickBot="1" x14ac:dyDescent="0.25">
      <c r="E7" s="165" t="s">
        <v>281</v>
      </c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7"/>
      <c r="X7" s="55"/>
      <c r="Y7" s="8"/>
    </row>
    <row r="8" spans="1:27" ht="15" customHeight="1" x14ac:dyDescent="0.2">
      <c r="A8" s="192"/>
      <c r="B8" s="33"/>
      <c r="C8" s="34"/>
      <c r="D8" s="35"/>
      <c r="E8" s="182" t="s">
        <v>0</v>
      </c>
      <c r="F8" s="182" t="s">
        <v>58</v>
      </c>
      <c r="G8" s="182" t="s">
        <v>87</v>
      </c>
      <c r="H8" s="179" t="s">
        <v>94</v>
      </c>
      <c r="I8" s="182" t="s">
        <v>12</v>
      </c>
      <c r="J8" s="182" t="s">
        <v>60</v>
      </c>
      <c r="K8" s="179" t="s">
        <v>104</v>
      </c>
      <c r="L8" s="179" t="s">
        <v>61</v>
      </c>
      <c r="M8" s="179" t="s">
        <v>62</v>
      </c>
      <c r="N8" s="179" t="s">
        <v>106</v>
      </c>
      <c r="O8" s="179" t="s">
        <v>289</v>
      </c>
      <c r="P8" s="182" t="s">
        <v>287</v>
      </c>
      <c r="Q8" s="179" t="s">
        <v>288</v>
      </c>
      <c r="R8" s="179" t="s">
        <v>103</v>
      </c>
      <c r="S8" s="179" t="s">
        <v>102</v>
      </c>
      <c r="T8" s="179" t="s">
        <v>200</v>
      </c>
      <c r="U8" s="179" t="s">
        <v>84</v>
      </c>
      <c r="V8" s="179" t="s">
        <v>44</v>
      </c>
      <c r="W8" s="179" t="s">
        <v>43</v>
      </c>
      <c r="X8" s="168" t="s">
        <v>19</v>
      </c>
      <c r="Y8" s="171" t="s">
        <v>20</v>
      </c>
      <c r="AA8" s="1"/>
    </row>
    <row r="9" spans="1:27" ht="15.75" customHeight="1" x14ac:dyDescent="0.2">
      <c r="A9" s="193"/>
      <c r="B9" s="44"/>
      <c r="C9" s="45"/>
      <c r="D9" s="36"/>
      <c r="E9" s="183"/>
      <c r="F9" s="183"/>
      <c r="G9" s="183"/>
      <c r="H9" s="180"/>
      <c r="I9" s="183"/>
      <c r="J9" s="183"/>
      <c r="K9" s="180"/>
      <c r="L9" s="180"/>
      <c r="M9" s="180"/>
      <c r="N9" s="180"/>
      <c r="O9" s="180"/>
      <c r="P9" s="183"/>
      <c r="Q9" s="180"/>
      <c r="R9" s="180"/>
      <c r="S9" s="180"/>
      <c r="T9" s="180"/>
      <c r="U9" s="180"/>
      <c r="V9" s="180"/>
      <c r="W9" s="180"/>
      <c r="X9" s="169"/>
      <c r="Y9" s="172"/>
      <c r="AA9" s="1"/>
    </row>
    <row r="10" spans="1:27" s="5" customFormat="1" ht="39" customHeight="1" thickBot="1" x14ac:dyDescent="0.25">
      <c r="A10" s="194"/>
      <c r="B10" s="37" t="s">
        <v>17</v>
      </c>
      <c r="C10" s="38"/>
      <c r="D10" s="39"/>
      <c r="E10" s="183"/>
      <c r="F10" s="183"/>
      <c r="G10" s="183"/>
      <c r="H10" s="180"/>
      <c r="I10" s="183"/>
      <c r="J10" s="183"/>
      <c r="K10" s="180"/>
      <c r="L10" s="180"/>
      <c r="M10" s="180"/>
      <c r="N10" s="180"/>
      <c r="O10" s="180"/>
      <c r="P10" s="183"/>
      <c r="Q10" s="180"/>
      <c r="R10" s="180"/>
      <c r="S10" s="180"/>
      <c r="T10" s="180"/>
      <c r="U10" s="180"/>
      <c r="V10" s="180"/>
      <c r="W10" s="180"/>
      <c r="X10" s="169"/>
      <c r="Y10" s="172"/>
      <c r="Z10" s="2"/>
    </row>
    <row r="11" spans="1:27" s="42" customFormat="1" ht="44.25" customHeight="1" thickBot="1" x14ac:dyDescent="0.25">
      <c r="A11" s="46" t="s">
        <v>33</v>
      </c>
      <c r="B11" s="47" t="s">
        <v>1</v>
      </c>
      <c r="C11" s="48" t="s">
        <v>283</v>
      </c>
      <c r="D11" s="49" t="s">
        <v>2</v>
      </c>
      <c r="E11" s="184"/>
      <c r="F11" s="184"/>
      <c r="G11" s="184"/>
      <c r="H11" s="181"/>
      <c r="I11" s="184"/>
      <c r="J11" s="184"/>
      <c r="K11" s="181"/>
      <c r="L11" s="181"/>
      <c r="M11" s="181"/>
      <c r="N11" s="181"/>
      <c r="O11" s="181"/>
      <c r="P11" s="184"/>
      <c r="Q11" s="181"/>
      <c r="R11" s="181"/>
      <c r="S11" s="181"/>
      <c r="T11" s="181"/>
      <c r="U11" s="181"/>
      <c r="V11" s="181"/>
      <c r="W11" s="181"/>
      <c r="X11" s="170"/>
      <c r="Y11" s="173"/>
      <c r="Z11" s="43"/>
    </row>
    <row r="12" spans="1:27" s="42" customFormat="1" ht="26.25" customHeight="1" x14ac:dyDescent="0.2">
      <c r="A12" s="99" t="s">
        <v>119</v>
      </c>
      <c r="B12" s="96" t="s">
        <v>212</v>
      </c>
      <c r="C12" s="40"/>
      <c r="D12" s="41" t="s">
        <v>5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>
        <v>4</v>
      </c>
      <c r="X12" s="135">
        <f>SUM(E12:W12)</f>
        <v>4</v>
      </c>
      <c r="Y12" s="136">
        <f t="shared" ref="Y12:Y42" si="0">C12*X12</f>
        <v>0</v>
      </c>
      <c r="Z12" s="43"/>
    </row>
    <row r="13" spans="1:27" s="42" customFormat="1" ht="16.5" customHeight="1" x14ac:dyDescent="0.2">
      <c r="A13" s="81" t="s">
        <v>120</v>
      </c>
      <c r="B13" s="97" t="s">
        <v>51</v>
      </c>
      <c r="C13" s="52"/>
      <c r="D13" s="12" t="s">
        <v>7</v>
      </c>
      <c r="E13" s="11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>
        <v>8</v>
      </c>
      <c r="W13" s="113">
        <v>8</v>
      </c>
      <c r="X13" s="82">
        <f>SUM(E13:W13)</f>
        <v>16</v>
      </c>
      <c r="Y13" s="84">
        <f t="shared" si="0"/>
        <v>0</v>
      </c>
      <c r="Z13" s="43"/>
    </row>
    <row r="14" spans="1:27" s="42" customFormat="1" ht="23.25" customHeight="1" x14ac:dyDescent="0.2">
      <c r="A14" s="81" t="s">
        <v>121</v>
      </c>
      <c r="B14" s="98" t="s">
        <v>213</v>
      </c>
      <c r="C14" s="52"/>
      <c r="D14" s="12" t="s">
        <v>5</v>
      </c>
      <c r="E14" s="114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3">
        <v>2</v>
      </c>
      <c r="X14" s="82">
        <f t="shared" ref="X14:X75" si="1">SUM(E14:W14)</f>
        <v>2</v>
      </c>
      <c r="Y14" s="84">
        <f t="shared" si="0"/>
        <v>0</v>
      </c>
      <c r="Z14" s="43"/>
    </row>
    <row r="15" spans="1:27" s="51" customFormat="1" ht="18.75" customHeight="1" x14ac:dyDescent="0.25">
      <c r="A15" s="81" t="s">
        <v>122</v>
      </c>
      <c r="B15" s="23" t="s">
        <v>115</v>
      </c>
      <c r="C15" s="52"/>
      <c r="D15" s="12" t="s">
        <v>4</v>
      </c>
      <c r="E15" s="114"/>
      <c r="F15" s="112"/>
      <c r="G15" s="112"/>
      <c r="H15" s="112"/>
      <c r="I15" s="112">
        <v>3</v>
      </c>
      <c r="J15" s="112"/>
      <c r="K15" s="112"/>
      <c r="L15" s="115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3"/>
      <c r="X15" s="82">
        <f t="shared" si="1"/>
        <v>3</v>
      </c>
      <c r="Y15" s="84">
        <f t="shared" si="0"/>
        <v>0</v>
      </c>
      <c r="Z15" s="50"/>
    </row>
    <row r="16" spans="1:27" s="51" customFormat="1" ht="24.75" customHeight="1" x14ac:dyDescent="0.25">
      <c r="A16" s="81" t="s">
        <v>123</v>
      </c>
      <c r="B16" s="23" t="s">
        <v>201</v>
      </c>
      <c r="C16" s="52"/>
      <c r="D16" s="12" t="s">
        <v>4</v>
      </c>
      <c r="E16" s="114"/>
      <c r="F16" s="112"/>
      <c r="G16" s="112"/>
      <c r="H16" s="112"/>
      <c r="I16" s="112"/>
      <c r="J16" s="112"/>
      <c r="K16" s="112"/>
      <c r="L16" s="115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3">
        <v>1</v>
      </c>
      <c r="X16" s="82">
        <f t="shared" si="1"/>
        <v>1</v>
      </c>
      <c r="Y16" s="84">
        <f t="shared" si="0"/>
        <v>0</v>
      </c>
      <c r="Z16" s="50"/>
    </row>
    <row r="17" spans="1:26" s="51" customFormat="1" ht="15" customHeight="1" x14ac:dyDescent="0.25">
      <c r="A17" s="81" t="s">
        <v>124</v>
      </c>
      <c r="B17" s="17" t="s">
        <v>53</v>
      </c>
      <c r="C17" s="52"/>
      <c r="D17" s="16" t="s">
        <v>7</v>
      </c>
      <c r="E17" s="116"/>
      <c r="F17" s="117"/>
      <c r="G17" s="117"/>
      <c r="H17" s="117"/>
      <c r="I17" s="117"/>
      <c r="J17" s="118"/>
      <c r="K17" s="118"/>
      <c r="L17" s="117"/>
      <c r="M17" s="117"/>
      <c r="N17" s="117"/>
      <c r="O17" s="117"/>
      <c r="P17" s="117"/>
      <c r="Q17" s="117"/>
      <c r="R17" s="117"/>
      <c r="S17" s="117"/>
      <c r="T17" s="117"/>
      <c r="U17" s="117">
        <v>15</v>
      </c>
      <c r="V17" s="117"/>
      <c r="W17" s="119">
        <v>15</v>
      </c>
      <c r="X17" s="82">
        <f t="shared" si="1"/>
        <v>30</v>
      </c>
      <c r="Y17" s="84">
        <f t="shared" si="0"/>
        <v>0</v>
      </c>
      <c r="Z17" s="50"/>
    </row>
    <row r="18" spans="1:26" s="51" customFormat="1" ht="15" customHeight="1" x14ac:dyDescent="0.25">
      <c r="A18" s="81" t="s">
        <v>125</v>
      </c>
      <c r="B18" s="17" t="s">
        <v>54</v>
      </c>
      <c r="C18" s="52"/>
      <c r="D18" s="16" t="s">
        <v>7</v>
      </c>
      <c r="E18" s="116"/>
      <c r="F18" s="117"/>
      <c r="G18" s="117"/>
      <c r="H18" s="117"/>
      <c r="I18" s="117">
        <v>10</v>
      </c>
      <c r="J18" s="118"/>
      <c r="K18" s="118">
        <v>5</v>
      </c>
      <c r="L18" s="117"/>
      <c r="M18" s="117"/>
      <c r="N18" s="117">
        <v>10</v>
      </c>
      <c r="O18" s="117">
        <v>10</v>
      </c>
      <c r="P18" s="117"/>
      <c r="Q18" s="117"/>
      <c r="R18" s="117"/>
      <c r="S18" s="117"/>
      <c r="T18" s="117"/>
      <c r="U18" s="117">
        <v>15</v>
      </c>
      <c r="V18" s="117">
        <v>15</v>
      </c>
      <c r="W18" s="119">
        <v>30</v>
      </c>
      <c r="X18" s="82">
        <f t="shared" si="1"/>
        <v>95</v>
      </c>
      <c r="Y18" s="84">
        <f t="shared" si="0"/>
        <v>0</v>
      </c>
      <c r="Z18" s="50"/>
    </row>
    <row r="19" spans="1:26" s="51" customFormat="1" ht="15" customHeight="1" x14ac:dyDescent="0.25">
      <c r="A19" s="81" t="s">
        <v>126</v>
      </c>
      <c r="B19" s="17" t="s">
        <v>55</v>
      </c>
      <c r="C19" s="52"/>
      <c r="D19" s="16" t="s">
        <v>7</v>
      </c>
      <c r="E19" s="116">
        <v>5</v>
      </c>
      <c r="F19" s="117">
        <v>45</v>
      </c>
      <c r="G19" s="117"/>
      <c r="H19" s="117"/>
      <c r="I19" s="117">
        <v>20</v>
      </c>
      <c r="J19" s="118"/>
      <c r="K19" s="118">
        <v>5</v>
      </c>
      <c r="L19" s="117">
        <v>50</v>
      </c>
      <c r="M19" s="117">
        <v>50</v>
      </c>
      <c r="N19" s="117">
        <v>50</v>
      </c>
      <c r="O19" s="117">
        <v>24</v>
      </c>
      <c r="P19" s="117">
        <v>5</v>
      </c>
      <c r="Q19" s="117">
        <v>5</v>
      </c>
      <c r="R19" s="117"/>
      <c r="S19" s="117">
        <v>60</v>
      </c>
      <c r="T19" s="117"/>
      <c r="U19" s="117">
        <v>20</v>
      </c>
      <c r="V19" s="117">
        <v>15</v>
      </c>
      <c r="W19" s="119">
        <v>80</v>
      </c>
      <c r="X19" s="82">
        <f t="shared" si="1"/>
        <v>434</v>
      </c>
      <c r="Y19" s="84">
        <f t="shared" si="0"/>
        <v>0</v>
      </c>
      <c r="Z19" s="50"/>
    </row>
    <row r="20" spans="1:26" s="51" customFormat="1" ht="26.25" customHeight="1" x14ac:dyDescent="0.25">
      <c r="A20" s="81" t="s">
        <v>127</v>
      </c>
      <c r="B20" s="17" t="s">
        <v>37</v>
      </c>
      <c r="C20" s="52"/>
      <c r="D20" s="16" t="s">
        <v>5</v>
      </c>
      <c r="E20" s="116"/>
      <c r="F20" s="117"/>
      <c r="G20" s="117"/>
      <c r="H20" s="117"/>
      <c r="I20" s="117"/>
      <c r="J20" s="118"/>
      <c r="K20" s="118"/>
      <c r="L20" s="117"/>
      <c r="M20" s="117"/>
      <c r="N20" s="117"/>
      <c r="O20" s="117"/>
      <c r="P20" s="117"/>
      <c r="Q20" s="117"/>
      <c r="R20" s="117"/>
      <c r="S20" s="117"/>
      <c r="T20" s="117"/>
      <c r="U20" s="117">
        <v>5</v>
      </c>
      <c r="V20" s="117"/>
      <c r="W20" s="119">
        <v>3</v>
      </c>
      <c r="X20" s="82">
        <f t="shared" si="1"/>
        <v>8</v>
      </c>
      <c r="Y20" s="84">
        <f t="shared" si="0"/>
        <v>0</v>
      </c>
      <c r="Z20" s="50"/>
    </row>
    <row r="21" spans="1:26" s="51" customFormat="1" ht="15" customHeight="1" x14ac:dyDescent="0.25">
      <c r="A21" s="81" t="s">
        <v>128</v>
      </c>
      <c r="B21" s="17" t="s">
        <v>63</v>
      </c>
      <c r="C21" s="52"/>
      <c r="D21" s="16" t="s">
        <v>4</v>
      </c>
      <c r="E21" s="116">
        <v>5</v>
      </c>
      <c r="F21" s="117"/>
      <c r="G21" s="117">
        <v>5</v>
      </c>
      <c r="H21" s="117">
        <v>5</v>
      </c>
      <c r="I21" s="117"/>
      <c r="J21" s="118"/>
      <c r="K21" s="118"/>
      <c r="L21" s="117">
        <v>3</v>
      </c>
      <c r="M21" s="117"/>
      <c r="N21" s="117">
        <v>12</v>
      </c>
      <c r="O21" s="117"/>
      <c r="P21" s="117"/>
      <c r="Q21" s="117"/>
      <c r="R21" s="117"/>
      <c r="S21" s="117">
        <v>35</v>
      </c>
      <c r="T21" s="117"/>
      <c r="U21" s="117"/>
      <c r="V21" s="117"/>
      <c r="W21" s="119"/>
      <c r="X21" s="82">
        <f t="shared" si="1"/>
        <v>65</v>
      </c>
      <c r="Y21" s="84">
        <f t="shared" si="0"/>
        <v>0</v>
      </c>
      <c r="Z21" s="50"/>
    </row>
    <row r="22" spans="1:26" s="51" customFormat="1" ht="18.75" customHeight="1" x14ac:dyDescent="0.25">
      <c r="A22" s="81" t="s">
        <v>129</v>
      </c>
      <c r="B22" s="17" t="s">
        <v>70</v>
      </c>
      <c r="C22" s="52"/>
      <c r="D22" s="16" t="s">
        <v>4</v>
      </c>
      <c r="E22" s="116"/>
      <c r="F22" s="117"/>
      <c r="G22" s="117"/>
      <c r="H22" s="117"/>
      <c r="I22" s="117"/>
      <c r="J22" s="118"/>
      <c r="K22" s="118"/>
      <c r="L22" s="117"/>
      <c r="M22" s="117"/>
      <c r="N22" s="117"/>
      <c r="O22" s="117"/>
      <c r="P22" s="117"/>
      <c r="Q22" s="117"/>
      <c r="R22" s="117"/>
      <c r="S22" s="117"/>
      <c r="T22" s="117"/>
      <c r="U22" s="117">
        <v>5</v>
      </c>
      <c r="V22" s="117">
        <v>8</v>
      </c>
      <c r="W22" s="119">
        <v>5</v>
      </c>
      <c r="X22" s="82">
        <f t="shared" si="1"/>
        <v>18</v>
      </c>
      <c r="Y22" s="84">
        <f t="shared" si="0"/>
        <v>0</v>
      </c>
      <c r="Z22" s="50"/>
    </row>
    <row r="23" spans="1:26" s="51" customFormat="1" ht="15" customHeight="1" x14ac:dyDescent="0.25">
      <c r="A23" s="81" t="s">
        <v>130</v>
      </c>
      <c r="B23" s="17" t="s">
        <v>202</v>
      </c>
      <c r="C23" s="52"/>
      <c r="D23" s="16" t="s">
        <v>4</v>
      </c>
      <c r="E23" s="116"/>
      <c r="F23" s="117"/>
      <c r="G23" s="117"/>
      <c r="H23" s="117"/>
      <c r="I23" s="117">
        <v>1</v>
      </c>
      <c r="J23" s="118"/>
      <c r="K23" s="118"/>
      <c r="L23" s="117"/>
      <c r="M23" s="117"/>
      <c r="N23" s="117"/>
      <c r="O23" s="117"/>
      <c r="P23" s="117"/>
      <c r="Q23" s="117"/>
      <c r="R23" s="117"/>
      <c r="S23" s="117"/>
      <c r="T23" s="117">
        <v>30</v>
      </c>
      <c r="U23" s="117">
        <v>10</v>
      </c>
      <c r="V23" s="117"/>
      <c r="W23" s="119"/>
      <c r="X23" s="82">
        <f t="shared" si="1"/>
        <v>41</v>
      </c>
      <c r="Y23" s="84">
        <f t="shared" si="0"/>
        <v>0</v>
      </c>
      <c r="Z23" s="50"/>
    </row>
    <row r="24" spans="1:26" s="51" customFormat="1" ht="21" customHeight="1" x14ac:dyDescent="0.25">
      <c r="A24" s="81" t="s">
        <v>131</v>
      </c>
      <c r="B24" s="17" t="s">
        <v>204</v>
      </c>
      <c r="C24" s="52"/>
      <c r="D24" s="16" t="s">
        <v>4</v>
      </c>
      <c r="E24" s="116"/>
      <c r="F24" s="117"/>
      <c r="G24" s="117"/>
      <c r="H24" s="117"/>
      <c r="I24" s="117"/>
      <c r="J24" s="118"/>
      <c r="K24" s="118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>
        <v>7</v>
      </c>
      <c r="W24" s="119"/>
      <c r="X24" s="82">
        <f t="shared" si="1"/>
        <v>7</v>
      </c>
      <c r="Y24" s="84">
        <f t="shared" si="0"/>
        <v>0</v>
      </c>
      <c r="Z24" s="50"/>
    </row>
    <row r="25" spans="1:26" s="51" customFormat="1" ht="23.25" customHeight="1" x14ac:dyDescent="0.25">
      <c r="A25" s="81" t="s">
        <v>132</v>
      </c>
      <c r="B25" s="17" t="s">
        <v>290</v>
      </c>
      <c r="C25" s="52"/>
      <c r="D25" s="16" t="s">
        <v>4</v>
      </c>
      <c r="E25" s="116"/>
      <c r="F25" s="117"/>
      <c r="G25" s="117"/>
      <c r="H25" s="117"/>
      <c r="I25" s="117"/>
      <c r="J25" s="118"/>
      <c r="K25" s="118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>
        <v>12</v>
      </c>
      <c r="W25" s="119"/>
      <c r="X25" s="82">
        <f t="shared" si="1"/>
        <v>12</v>
      </c>
      <c r="Y25" s="84">
        <f t="shared" si="0"/>
        <v>0</v>
      </c>
      <c r="Z25" s="50"/>
    </row>
    <row r="26" spans="1:26" s="51" customFormat="1" ht="23.25" customHeight="1" x14ac:dyDescent="0.25">
      <c r="A26" s="81" t="s">
        <v>133</v>
      </c>
      <c r="B26" s="17" t="s">
        <v>81</v>
      </c>
      <c r="C26" s="52"/>
      <c r="D26" s="16" t="s">
        <v>5</v>
      </c>
      <c r="E26" s="116"/>
      <c r="F26" s="117"/>
      <c r="G26" s="117"/>
      <c r="H26" s="117">
        <v>10</v>
      </c>
      <c r="I26" s="117"/>
      <c r="J26" s="118">
        <v>3</v>
      </c>
      <c r="K26" s="118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>
        <v>6</v>
      </c>
      <c r="W26" s="119">
        <v>5</v>
      </c>
      <c r="X26" s="82">
        <f t="shared" si="1"/>
        <v>24</v>
      </c>
      <c r="Y26" s="84">
        <f t="shared" si="0"/>
        <v>0</v>
      </c>
      <c r="Z26" s="50"/>
    </row>
    <row r="27" spans="1:26" s="51" customFormat="1" ht="21.75" customHeight="1" x14ac:dyDescent="0.25">
      <c r="A27" s="81" t="s">
        <v>134</v>
      </c>
      <c r="B27" s="17" t="s">
        <v>82</v>
      </c>
      <c r="C27" s="52"/>
      <c r="D27" s="16" t="s">
        <v>5</v>
      </c>
      <c r="E27" s="116"/>
      <c r="F27" s="117"/>
      <c r="G27" s="117"/>
      <c r="H27" s="117">
        <v>10</v>
      </c>
      <c r="I27" s="117"/>
      <c r="J27" s="118">
        <v>3</v>
      </c>
      <c r="K27" s="118">
        <v>2</v>
      </c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>
        <v>6</v>
      </c>
      <c r="W27" s="119">
        <v>5</v>
      </c>
      <c r="X27" s="82">
        <f t="shared" si="1"/>
        <v>26</v>
      </c>
      <c r="Y27" s="84">
        <f t="shared" si="0"/>
        <v>0</v>
      </c>
      <c r="Z27" s="50"/>
    </row>
    <row r="28" spans="1:26" s="51" customFormat="1" ht="23.25" customHeight="1" x14ac:dyDescent="0.25">
      <c r="A28" s="81" t="s">
        <v>135</v>
      </c>
      <c r="B28" s="17" t="s">
        <v>96</v>
      </c>
      <c r="C28" s="52"/>
      <c r="D28" s="16" t="s">
        <v>5</v>
      </c>
      <c r="E28" s="116"/>
      <c r="F28" s="117"/>
      <c r="G28" s="117"/>
      <c r="H28" s="117"/>
      <c r="I28" s="117"/>
      <c r="J28" s="118"/>
      <c r="K28" s="118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9">
        <v>2</v>
      </c>
      <c r="X28" s="82">
        <f t="shared" si="1"/>
        <v>2</v>
      </c>
      <c r="Y28" s="84">
        <f t="shared" si="0"/>
        <v>0</v>
      </c>
      <c r="Z28" s="50"/>
    </row>
    <row r="29" spans="1:26" s="51" customFormat="1" ht="21" customHeight="1" x14ac:dyDescent="0.25">
      <c r="A29" s="81" t="s">
        <v>136</v>
      </c>
      <c r="B29" s="17" t="s">
        <v>109</v>
      </c>
      <c r="C29" s="52"/>
      <c r="D29" s="16" t="s">
        <v>5</v>
      </c>
      <c r="E29" s="116"/>
      <c r="F29" s="117"/>
      <c r="G29" s="117"/>
      <c r="H29" s="117"/>
      <c r="I29" s="117"/>
      <c r="J29" s="118">
        <v>4</v>
      </c>
      <c r="K29" s="118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9"/>
      <c r="X29" s="82">
        <f t="shared" si="1"/>
        <v>4</v>
      </c>
      <c r="Y29" s="84">
        <f t="shared" si="0"/>
        <v>0</v>
      </c>
      <c r="Z29" s="50"/>
    </row>
    <row r="30" spans="1:26" s="14" customFormat="1" ht="15" customHeight="1" x14ac:dyDescent="0.25">
      <c r="A30" s="81" t="s">
        <v>137</v>
      </c>
      <c r="B30" s="17" t="s">
        <v>38</v>
      </c>
      <c r="C30" s="52"/>
      <c r="D30" s="16" t="s">
        <v>4</v>
      </c>
      <c r="E30" s="116">
        <v>15</v>
      </c>
      <c r="F30" s="117">
        <v>10</v>
      </c>
      <c r="G30" s="117">
        <v>10</v>
      </c>
      <c r="H30" s="117">
        <v>5</v>
      </c>
      <c r="I30" s="117"/>
      <c r="J30" s="118"/>
      <c r="K30" s="118"/>
      <c r="L30" s="117">
        <v>20</v>
      </c>
      <c r="M30" s="117">
        <v>10</v>
      </c>
      <c r="N30" s="117">
        <v>50</v>
      </c>
      <c r="O30" s="117">
        <v>50</v>
      </c>
      <c r="P30" s="117">
        <v>10</v>
      </c>
      <c r="Q30" s="117">
        <v>10</v>
      </c>
      <c r="R30" s="117">
        <v>60</v>
      </c>
      <c r="S30" s="117">
        <v>100</v>
      </c>
      <c r="T30" s="117"/>
      <c r="U30" s="117"/>
      <c r="V30" s="117">
        <v>20</v>
      </c>
      <c r="W30" s="119">
        <v>45</v>
      </c>
      <c r="X30" s="82">
        <f t="shared" si="1"/>
        <v>415</v>
      </c>
      <c r="Y30" s="84">
        <f t="shared" si="0"/>
        <v>0</v>
      </c>
      <c r="Z30" s="13"/>
    </row>
    <row r="31" spans="1:26" s="51" customFormat="1" ht="15" customHeight="1" x14ac:dyDescent="0.25">
      <c r="A31" s="81" t="s">
        <v>138</v>
      </c>
      <c r="B31" s="17" t="s">
        <v>42</v>
      </c>
      <c r="C31" s="52"/>
      <c r="D31" s="16" t="s">
        <v>4</v>
      </c>
      <c r="E31" s="116"/>
      <c r="F31" s="117"/>
      <c r="G31" s="117"/>
      <c r="H31" s="117"/>
      <c r="I31" s="117">
        <v>2</v>
      </c>
      <c r="J31" s="118"/>
      <c r="K31" s="118"/>
      <c r="L31" s="117">
        <v>10</v>
      </c>
      <c r="M31" s="117">
        <v>6</v>
      </c>
      <c r="N31" s="117">
        <v>12</v>
      </c>
      <c r="O31" s="117"/>
      <c r="P31" s="117"/>
      <c r="Q31" s="117"/>
      <c r="R31" s="117"/>
      <c r="S31" s="117"/>
      <c r="T31" s="117"/>
      <c r="U31" s="117"/>
      <c r="V31" s="117"/>
      <c r="W31" s="119">
        <v>2</v>
      </c>
      <c r="X31" s="82">
        <f t="shared" si="1"/>
        <v>32</v>
      </c>
      <c r="Y31" s="84">
        <f t="shared" si="0"/>
        <v>0</v>
      </c>
      <c r="Z31" s="50"/>
    </row>
    <row r="32" spans="1:26" s="51" customFormat="1" ht="15" customHeight="1" x14ac:dyDescent="0.25">
      <c r="A32" s="81" t="s">
        <v>139</v>
      </c>
      <c r="B32" s="17" t="s">
        <v>93</v>
      </c>
      <c r="C32" s="52"/>
      <c r="D32" s="16" t="s">
        <v>4</v>
      </c>
      <c r="E32" s="116"/>
      <c r="F32" s="117"/>
      <c r="G32" s="117"/>
      <c r="H32" s="117"/>
      <c r="I32" s="117"/>
      <c r="J32" s="118"/>
      <c r="K32" s="118"/>
      <c r="L32" s="117"/>
      <c r="M32" s="117"/>
      <c r="N32" s="117"/>
      <c r="O32" s="117">
        <v>5</v>
      </c>
      <c r="P32" s="117"/>
      <c r="Q32" s="117"/>
      <c r="R32" s="117"/>
      <c r="S32" s="117"/>
      <c r="T32" s="117">
        <v>6</v>
      </c>
      <c r="U32" s="117"/>
      <c r="V32" s="117"/>
      <c r="W32" s="119"/>
      <c r="X32" s="82">
        <f t="shared" si="1"/>
        <v>11</v>
      </c>
      <c r="Y32" s="84">
        <f t="shared" si="0"/>
        <v>0</v>
      </c>
      <c r="Z32" s="50"/>
    </row>
    <row r="33" spans="1:26" s="51" customFormat="1" ht="15" customHeight="1" x14ac:dyDescent="0.25">
      <c r="A33" s="81" t="s">
        <v>140</v>
      </c>
      <c r="B33" s="17" t="s">
        <v>199</v>
      </c>
      <c r="C33" s="52"/>
      <c r="D33" s="16" t="s">
        <v>4</v>
      </c>
      <c r="E33" s="116"/>
      <c r="F33" s="117"/>
      <c r="G33" s="117"/>
      <c r="H33" s="117"/>
      <c r="I33" s="117"/>
      <c r="J33" s="118"/>
      <c r="K33" s="118"/>
      <c r="L33" s="117"/>
      <c r="M33" s="117"/>
      <c r="N33" s="117"/>
      <c r="O33" s="117"/>
      <c r="P33" s="117"/>
      <c r="Q33" s="117"/>
      <c r="R33" s="117"/>
      <c r="S33" s="117">
        <v>100</v>
      </c>
      <c r="T33" s="117"/>
      <c r="U33" s="117"/>
      <c r="V33" s="117"/>
      <c r="W33" s="119">
        <v>15</v>
      </c>
      <c r="X33" s="82">
        <f t="shared" si="1"/>
        <v>115</v>
      </c>
      <c r="Y33" s="84">
        <f t="shared" si="0"/>
        <v>0</v>
      </c>
      <c r="Z33" s="50"/>
    </row>
    <row r="34" spans="1:26" s="51" customFormat="1" ht="15" customHeight="1" x14ac:dyDescent="0.25">
      <c r="A34" s="81" t="s">
        <v>141</v>
      </c>
      <c r="B34" s="17" t="s">
        <v>214</v>
      </c>
      <c r="C34" s="52"/>
      <c r="D34" s="16" t="s">
        <v>4</v>
      </c>
      <c r="E34" s="116"/>
      <c r="F34" s="117"/>
      <c r="G34" s="117"/>
      <c r="H34" s="117"/>
      <c r="I34" s="117"/>
      <c r="J34" s="118"/>
      <c r="K34" s="118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9">
        <v>15</v>
      </c>
      <c r="X34" s="82">
        <f t="shared" si="1"/>
        <v>15</v>
      </c>
      <c r="Y34" s="84">
        <f t="shared" si="0"/>
        <v>0</v>
      </c>
      <c r="Z34" s="50"/>
    </row>
    <row r="35" spans="1:26" s="51" customFormat="1" ht="15" customHeight="1" x14ac:dyDescent="0.25">
      <c r="A35" s="81" t="s">
        <v>142</v>
      </c>
      <c r="B35" s="17" t="s">
        <v>216</v>
      </c>
      <c r="C35" s="52"/>
      <c r="D35" s="16" t="s">
        <v>4</v>
      </c>
      <c r="E35" s="116"/>
      <c r="F35" s="117"/>
      <c r="G35" s="117"/>
      <c r="H35" s="117"/>
      <c r="I35" s="117"/>
      <c r="J35" s="118"/>
      <c r="K35" s="118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9">
        <v>15</v>
      </c>
      <c r="X35" s="82">
        <f t="shared" si="1"/>
        <v>15</v>
      </c>
      <c r="Y35" s="84">
        <f t="shared" si="0"/>
        <v>0</v>
      </c>
      <c r="Z35" s="50"/>
    </row>
    <row r="36" spans="1:26" s="51" customFormat="1" ht="15" customHeight="1" x14ac:dyDescent="0.25">
      <c r="A36" s="81" t="s">
        <v>143</v>
      </c>
      <c r="B36" s="17" t="s">
        <v>215</v>
      </c>
      <c r="C36" s="52"/>
      <c r="D36" s="16" t="s">
        <v>4</v>
      </c>
      <c r="E36" s="116"/>
      <c r="F36" s="117"/>
      <c r="G36" s="117"/>
      <c r="H36" s="117"/>
      <c r="I36" s="117"/>
      <c r="J36" s="118"/>
      <c r="K36" s="118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9">
        <v>15</v>
      </c>
      <c r="X36" s="82">
        <f t="shared" si="1"/>
        <v>15</v>
      </c>
      <c r="Y36" s="84">
        <f t="shared" si="0"/>
        <v>0</v>
      </c>
      <c r="Z36" s="50"/>
    </row>
    <row r="37" spans="1:26" s="51" customFormat="1" ht="15" customHeight="1" x14ac:dyDescent="0.25">
      <c r="A37" s="81" t="s">
        <v>144</v>
      </c>
      <c r="B37" s="17" t="s">
        <v>45</v>
      </c>
      <c r="C37" s="52"/>
      <c r="D37" s="16" t="s">
        <v>4</v>
      </c>
      <c r="E37" s="116">
        <v>5</v>
      </c>
      <c r="F37" s="117">
        <v>3</v>
      </c>
      <c r="G37" s="117"/>
      <c r="H37" s="117"/>
      <c r="I37" s="117"/>
      <c r="J37" s="118"/>
      <c r="K37" s="118"/>
      <c r="L37" s="117">
        <v>2</v>
      </c>
      <c r="M37" s="117">
        <v>1</v>
      </c>
      <c r="N37" s="117"/>
      <c r="O37" s="117">
        <v>5</v>
      </c>
      <c r="P37" s="117"/>
      <c r="Q37" s="117"/>
      <c r="R37" s="117"/>
      <c r="S37" s="117"/>
      <c r="T37" s="117"/>
      <c r="U37" s="117"/>
      <c r="V37" s="117">
        <v>5</v>
      </c>
      <c r="W37" s="119">
        <v>4</v>
      </c>
      <c r="X37" s="82">
        <f t="shared" si="1"/>
        <v>25</v>
      </c>
      <c r="Y37" s="84">
        <f t="shared" si="0"/>
        <v>0</v>
      </c>
      <c r="Z37" s="50"/>
    </row>
    <row r="38" spans="1:26" s="51" customFormat="1" ht="15" customHeight="1" x14ac:dyDescent="0.25">
      <c r="A38" s="81" t="s">
        <v>145</v>
      </c>
      <c r="B38" s="17" t="s">
        <v>107</v>
      </c>
      <c r="C38" s="52"/>
      <c r="D38" s="16" t="s">
        <v>4</v>
      </c>
      <c r="E38" s="116"/>
      <c r="F38" s="117"/>
      <c r="G38" s="117">
        <v>4</v>
      </c>
      <c r="H38" s="117">
        <v>5</v>
      </c>
      <c r="I38" s="117">
        <v>2</v>
      </c>
      <c r="J38" s="118"/>
      <c r="K38" s="118"/>
      <c r="L38" s="117"/>
      <c r="M38" s="117"/>
      <c r="N38" s="117"/>
      <c r="O38" s="117"/>
      <c r="P38" s="117"/>
      <c r="Q38" s="117"/>
      <c r="R38" s="117"/>
      <c r="S38" s="117"/>
      <c r="T38" s="117"/>
      <c r="U38" s="117">
        <v>2</v>
      </c>
      <c r="V38" s="117"/>
      <c r="W38" s="119"/>
      <c r="X38" s="82">
        <f t="shared" si="1"/>
        <v>13</v>
      </c>
      <c r="Y38" s="84">
        <f t="shared" si="0"/>
        <v>0</v>
      </c>
      <c r="Z38" s="50"/>
    </row>
    <row r="39" spans="1:26" s="51" customFormat="1" ht="15" customHeight="1" x14ac:dyDescent="0.25">
      <c r="A39" s="81" t="s">
        <v>146</v>
      </c>
      <c r="B39" s="17" t="s">
        <v>39</v>
      </c>
      <c r="C39" s="52"/>
      <c r="D39" s="16" t="s">
        <v>4</v>
      </c>
      <c r="E39" s="116"/>
      <c r="F39" s="117">
        <v>1</v>
      </c>
      <c r="G39" s="117">
        <v>2</v>
      </c>
      <c r="H39" s="117">
        <v>2</v>
      </c>
      <c r="I39" s="117">
        <v>2</v>
      </c>
      <c r="J39" s="118"/>
      <c r="K39" s="118"/>
      <c r="L39" s="117"/>
      <c r="M39" s="117">
        <v>1</v>
      </c>
      <c r="N39" s="117">
        <v>4</v>
      </c>
      <c r="O39" s="117">
        <v>3</v>
      </c>
      <c r="P39" s="117"/>
      <c r="Q39" s="117"/>
      <c r="R39" s="117">
        <v>2</v>
      </c>
      <c r="S39" s="117"/>
      <c r="T39" s="117"/>
      <c r="U39" s="117"/>
      <c r="V39" s="117">
        <v>3</v>
      </c>
      <c r="W39" s="119"/>
      <c r="X39" s="82">
        <f t="shared" si="1"/>
        <v>20</v>
      </c>
      <c r="Y39" s="84">
        <f t="shared" si="0"/>
        <v>0</v>
      </c>
      <c r="Z39" s="50"/>
    </row>
    <row r="40" spans="1:26" s="51" customFormat="1" ht="24" customHeight="1" x14ac:dyDescent="0.25">
      <c r="A40" s="81" t="s">
        <v>147</v>
      </c>
      <c r="B40" s="17" t="s">
        <v>217</v>
      </c>
      <c r="C40" s="52"/>
      <c r="D40" s="16" t="s">
        <v>4</v>
      </c>
      <c r="E40" s="116">
        <v>5</v>
      </c>
      <c r="F40" s="117"/>
      <c r="G40" s="117"/>
      <c r="H40" s="117"/>
      <c r="I40" s="117"/>
      <c r="J40" s="118"/>
      <c r="K40" s="118"/>
      <c r="L40" s="117">
        <v>4</v>
      </c>
      <c r="M40" s="117"/>
      <c r="N40" s="117"/>
      <c r="O40" s="117"/>
      <c r="P40" s="117"/>
      <c r="Q40" s="117"/>
      <c r="R40" s="117"/>
      <c r="S40" s="117">
        <v>13</v>
      </c>
      <c r="T40" s="117">
        <v>3</v>
      </c>
      <c r="U40" s="117">
        <v>2</v>
      </c>
      <c r="V40" s="117"/>
      <c r="W40" s="119">
        <v>3</v>
      </c>
      <c r="X40" s="82">
        <f t="shared" si="1"/>
        <v>30</v>
      </c>
      <c r="Y40" s="84">
        <f t="shared" si="0"/>
        <v>0</v>
      </c>
      <c r="Z40" s="50"/>
    </row>
    <row r="41" spans="1:26" s="51" customFormat="1" ht="20.25" customHeight="1" x14ac:dyDescent="0.25">
      <c r="A41" s="81" t="s">
        <v>148</v>
      </c>
      <c r="B41" s="17" t="s">
        <v>27</v>
      </c>
      <c r="C41" s="52"/>
      <c r="D41" s="16" t="s">
        <v>7</v>
      </c>
      <c r="E41" s="116">
        <v>10</v>
      </c>
      <c r="F41" s="117">
        <v>40</v>
      </c>
      <c r="G41" s="117">
        <v>35</v>
      </c>
      <c r="H41" s="117">
        <v>30</v>
      </c>
      <c r="I41" s="117">
        <v>30</v>
      </c>
      <c r="J41" s="118">
        <v>25</v>
      </c>
      <c r="K41" s="118">
        <v>10</v>
      </c>
      <c r="L41" s="117">
        <v>30</v>
      </c>
      <c r="M41" s="117"/>
      <c r="N41" s="117">
        <v>50</v>
      </c>
      <c r="O41" s="117">
        <v>20</v>
      </c>
      <c r="P41" s="117"/>
      <c r="Q41" s="117"/>
      <c r="R41" s="117">
        <v>300</v>
      </c>
      <c r="S41" s="117">
        <v>81</v>
      </c>
      <c r="T41" s="117">
        <v>10</v>
      </c>
      <c r="U41" s="117">
        <v>30</v>
      </c>
      <c r="V41" s="117">
        <v>40</v>
      </c>
      <c r="W41" s="119">
        <v>50</v>
      </c>
      <c r="X41" s="82">
        <f t="shared" si="1"/>
        <v>791</v>
      </c>
      <c r="Y41" s="84">
        <f t="shared" si="0"/>
        <v>0</v>
      </c>
      <c r="Z41" s="50"/>
    </row>
    <row r="42" spans="1:26" s="51" customFormat="1" ht="23.25" customHeight="1" x14ac:dyDescent="0.25">
      <c r="A42" s="81" t="s">
        <v>149</v>
      </c>
      <c r="B42" s="17" t="s">
        <v>100</v>
      </c>
      <c r="C42" s="52"/>
      <c r="D42" s="16" t="s">
        <v>5</v>
      </c>
      <c r="E42" s="116"/>
      <c r="F42" s="117"/>
      <c r="G42" s="117"/>
      <c r="H42" s="117"/>
      <c r="I42" s="117"/>
      <c r="J42" s="118"/>
      <c r="K42" s="118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9">
        <v>4</v>
      </c>
      <c r="X42" s="82">
        <f t="shared" si="1"/>
        <v>4</v>
      </c>
      <c r="Y42" s="84">
        <f t="shared" si="0"/>
        <v>0</v>
      </c>
      <c r="Z42" s="50"/>
    </row>
    <row r="43" spans="1:26" s="51" customFormat="1" ht="23.25" customHeight="1" x14ac:dyDescent="0.25">
      <c r="A43" s="81" t="s">
        <v>150</v>
      </c>
      <c r="B43" s="17" t="s">
        <v>97</v>
      </c>
      <c r="C43" s="52"/>
      <c r="D43" s="16" t="s">
        <v>5</v>
      </c>
      <c r="E43" s="116"/>
      <c r="F43" s="117"/>
      <c r="G43" s="117"/>
      <c r="H43" s="117"/>
      <c r="I43" s="117"/>
      <c r="J43" s="118"/>
      <c r="K43" s="118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9">
        <v>1</v>
      </c>
      <c r="X43" s="82">
        <f t="shared" si="1"/>
        <v>1</v>
      </c>
      <c r="Y43" s="84">
        <f t="shared" ref="Y43:Y73" si="2">C43*X43</f>
        <v>0</v>
      </c>
      <c r="Z43" s="50"/>
    </row>
    <row r="44" spans="1:26" s="51" customFormat="1" ht="15" customHeight="1" x14ac:dyDescent="0.25">
      <c r="A44" s="81" t="s">
        <v>151</v>
      </c>
      <c r="B44" s="17" t="s">
        <v>286</v>
      </c>
      <c r="C44" s="52"/>
      <c r="D44" s="16" t="s">
        <v>4</v>
      </c>
      <c r="E44" s="116"/>
      <c r="F44" s="117"/>
      <c r="G44" s="117"/>
      <c r="H44" s="117"/>
      <c r="I44" s="117"/>
      <c r="J44" s="118">
        <v>100</v>
      </c>
      <c r="K44" s="118"/>
      <c r="L44" s="117"/>
      <c r="M44" s="117"/>
      <c r="N44" s="117"/>
      <c r="O44" s="117">
        <v>30</v>
      </c>
      <c r="P44" s="117"/>
      <c r="Q44" s="117"/>
      <c r="R44" s="117"/>
      <c r="S44" s="117"/>
      <c r="T44" s="117"/>
      <c r="U44" s="117"/>
      <c r="V44" s="117"/>
      <c r="W44" s="119"/>
      <c r="X44" s="82">
        <f t="shared" si="1"/>
        <v>130</v>
      </c>
      <c r="Y44" s="84">
        <f t="shared" si="2"/>
        <v>0</v>
      </c>
      <c r="Z44" s="50"/>
    </row>
    <row r="45" spans="1:26" s="51" customFormat="1" ht="26.25" customHeight="1" x14ac:dyDescent="0.25">
      <c r="A45" s="81" t="s">
        <v>152</v>
      </c>
      <c r="B45" s="17" t="s">
        <v>218</v>
      </c>
      <c r="C45" s="52"/>
      <c r="D45" s="16" t="s">
        <v>4</v>
      </c>
      <c r="E45" s="116"/>
      <c r="F45" s="117"/>
      <c r="G45" s="117"/>
      <c r="H45" s="117"/>
      <c r="I45" s="117">
        <v>3</v>
      </c>
      <c r="J45" s="118"/>
      <c r="K45" s="118"/>
      <c r="L45" s="117"/>
      <c r="M45" s="117"/>
      <c r="N45" s="117"/>
      <c r="O45" s="117"/>
      <c r="P45" s="117"/>
      <c r="Q45" s="117">
        <v>3</v>
      </c>
      <c r="R45" s="117"/>
      <c r="S45" s="117"/>
      <c r="T45" s="117">
        <v>18</v>
      </c>
      <c r="U45" s="117">
        <v>3</v>
      </c>
      <c r="V45" s="117"/>
      <c r="W45" s="119"/>
      <c r="X45" s="82">
        <f t="shared" si="1"/>
        <v>27</v>
      </c>
      <c r="Y45" s="84">
        <f t="shared" si="2"/>
        <v>0</v>
      </c>
      <c r="Z45" s="50"/>
    </row>
    <row r="46" spans="1:26" s="51" customFormat="1" ht="15" customHeight="1" x14ac:dyDescent="0.25">
      <c r="A46" s="81" t="s">
        <v>153</v>
      </c>
      <c r="B46" s="17" t="s">
        <v>71</v>
      </c>
      <c r="C46" s="52"/>
      <c r="D46" s="16" t="s">
        <v>5</v>
      </c>
      <c r="E46" s="116"/>
      <c r="F46" s="117">
        <v>20</v>
      </c>
      <c r="G46" s="117"/>
      <c r="H46" s="117"/>
      <c r="I46" s="117"/>
      <c r="J46" s="118"/>
      <c r="K46" s="118">
        <v>1</v>
      </c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>
        <v>1</v>
      </c>
      <c r="W46" s="119">
        <v>7</v>
      </c>
      <c r="X46" s="82">
        <f t="shared" si="1"/>
        <v>29</v>
      </c>
      <c r="Y46" s="84">
        <f t="shared" si="2"/>
        <v>0</v>
      </c>
      <c r="Z46" s="50"/>
    </row>
    <row r="47" spans="1:26" s="51" customFormat="1" ht="15" customHeight="1" x14ac:dyDescent="0.25">
      <c r="A47" s="81" t="s">
        <v>154</v>
      </c>
      <c r="B47" s="17" t="s">
        <v>72</v>
      </c>
      <c r="C47" s="52"/>
      <c r="D47" s="16" t="s">
        <v>5</v>
      </c>
      <c r="E47" s="116"/>
      <c r="F47" s="117">
        <v>20</v>
      </c>
      <c r="G47" s="117"/>
      <c r="H47" s="117"/>
      <c r="I47" s="117">
        <v>20</v>
      </c>
      <c r="J47" s="118"/>
      <c r="K47" s="118">
        <v>1</v>
      </c>
      <c r="L47" s="117"/>
      <c r="M47" s="117"/>
      <c r="N47" s="117"/>
      <c r="O47" s="117"/>
      <c r="P47" s="117"/>
      <c r="Q47" s="117"/>
      <c r="R47" s="117"/>
      <c r="S47" s="117"/>
      <c r="T47" s="117"/>
      <c r="U47" s="117">
        <v>5</v>
      </c>
      <c r="V47" s="117"/>
      <c r="W47" s="119">
        <v>7</v>
      </c>
      <c r="X47" s="82">
        <f t="shared" si="1"/>
        <v>53</v>
      </c>
      <c r="Y47" s="84">
        <f t="shared" si="2"/>
        <v>0</v>
      </c>
      <c r="Z47" s="50"/>
    </row>
    <row r="48" spans="1:26" s="51" customFormat="1" ht="15" customHeight="1" x14ac:dyDescent="0.25">
      <c r="A48" s="81" t="s">
        <v>155</v>
      </c>
      <c r="B48" s="17" t="s">
        <v>88</v>
      </c>
      <c r="C48" s="52"/>
      <c r="D48" s="16" t="s">
        <v>5</v>
      </c>
      <c r="E48" s="116"/>
      <c r="F48" s="117"/>
      <c r="G48" s="117"/>
      <c r="H48" s="117"/>
      <c r="I48" s="117"/>
      <c r="J48" s="118"/>
      <c r="K48" s="118"/>
      <c r="L48" s="117"/>
      <c r="M48" s="117"/>
      <c r="N48" s="117"/>
      <c r="O48" s="117"/>
      <c r="P48" s="117"/>
      <c r="Q48" s="117"/>
      <c r="R48" s="117"/>
      <c r="S48" s="117"/>
      <c r="T48" s="117"/>
      <c r="U48" s="117">
        <v>5</v>
      </c>
      <c r="V48" s="117">
        <v>1</v>
      </c>
      <c r="W48" s="119"/>
      <c r="X48" s="82">
        <f t="shared" si="1"/>
        <v>6</v>
      </c>
      <c r="Y48" s="84">
        <f t="shared" si="2"/>
        <v>0</v>
      </c>
      <c r="Z48" s="50"/>
    </row>
    <row r="49" spans="1:26" s="51" customFormat="1" ht="15" customHeight="1" x14ac:dyDescent="0.25">
      <c r="A49" s="81" t="s">
        <v>156</v>
      </c>
      <c r="B49" s="17" t="s">
        <v>77</v>
      </c>
      <c r="C49" s="52"/>
      <c r="D49" s="16" t="s">
        <v>5</v>
      </c>
      <c r="E49" s="116"/>
      <c r="F49" s="117">
        <v>20</v>
      </c>
      <c r="G49" s="117"/>
      <c r="H49" s="117"/>
      <c r="I49" s="117"/>
      <c r="J49" s="118"/>
      <c r="K49" s="118">
        <v>1</v>
      </c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>
        <v>1</v>
      </c>
      <c r="W49" s="119">
        <v>5</v>
      </c>
      <c r="X49" s="82">
        <f t="shared" si="1"/>
        <v>27</v>
      </c>
      <c r="Y49" s="84">
        <f t="shared" si="2"/>
        <v>0</v>
      </c>
      <c r="Z49" s="50"/>
    </row>
    <row r="50" spans="1:26" s="51" customFormat="1" ht="15" customHeight="1" x14ac:dyDescent="0.25">
      <c r="A50" s="81" t="s">
        <v>157</v>
      </c>
      <c r="B50" s="17" t="s">
        <v>291</v>
      </c>
      <c r="C50" s="52"/>
      <c r="D50" s="16" t="s">
        <v>4</v>
      </c>
      <c r="E50" s="116">
        <v>10</v>
      </c>
      <c r="F50" s="117">
        <v>30</v>
      </c>
      <c r="G50" s="117">
        <v>30</v>
      </c>
      <c r="H50" s="117">
        <v>30</v>
      </c>
      <c r="I50" s="117">
        <v>20</v>
      </c>
      <c r="J50" s="118"/>
      <c r="K50" s="118">
        <v>10</v>
      </c>
      <c r="L50" s="117">
        <v>30</v>
      </c>
      <c r="M50" s="117"/>
      <c r="N50" s="117">
        <v>12</v>
      </c>
      <c r="O50" s="117"/>
      <c r="P50" s="117"/>
      <c r="Q50" s="117"/>
      <c r="R50" s="117"/>
      <c r="S50" s="117">
        <v>120</v>
      </c>
      <c r="T50" s="117">
        <v>4</v>
      </c>
      <c r="U50" s="117"/>
      <c r="V50" s="117">
        <v>30</v>
      </c>
      <c r="W50" s="119">
        <v>70</v>
      </c>
      <c r="X50" s="82">
        <f t="shared" si="1"/>
        <v>396</v>
      </c>
      <c r="Y50" s="84">
        <f t="shared" si="2"/>
        <v>0</v>
      </c>
      <c r="Z50" s="50"/>
    </row>
    <row r="51" spans="1:26" s="51" customFormat="1" ht="15" customHeight="1" x14ac:dyDescent="0.25">
      <c r="A51" s="81" t="s">
        <v>158</v>
      </c>
      <c r="B51" s="17" t="s">
        <v>219</v>
      </c>
      <c r="C51" s="52"/>
      <c r="D51" s="16" t="s">
        <v>5</v>
      </c>
      <c r="E51" s="116"/>
      <c r="F51" s="117"/>
      <c r="G51" s="117"/>
      <c r="H51" s="117"/>
      <c r="I51" s="117"/>
      <c r="J51" s="118"/>
      <c r="K51" s="118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9">
        <v>4</v>
      </c>
      <c r="X51" s="82">
        <f t="shared" si="1"/>
        <v>4</v>
      </c>
      <c r="Y51" s="84">
        <f t="shared" si="2"/>
        <v>0</v>
      </c>
      <c r="Z51" s="50"/>
    </row>
    <row r="52" spans="1:26" s="51" customFormat="1" ht="15" customHeight="1" x14ac:dyDescent="0.25">
      <c r="A52" s="81" t="s">
        <v>159</v>
      </c>
      <c r="B52" s="17" t="s">
        <v>89</v>
      </c>
      <c r="C52" s="52"/>
      <c r="D52" s="16" t="s">
        <v>4</v>
      </c>
      <c r="E52" s="116"/>
      <c r="F52" s="117"/>
      <c r="G52" s="117"/>
      <c r="H52" s="117"/>
      <c r="I52" s="117">
        <v>10</v>
      </c>
      <c r="J52" s="118">
        <v>5</v>
      </c>
      <c r="K52" s="118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9"/>
      <c r="X52" s="82">
        <f t="shared" si="1"/>
        <v>15</v>
      </c>
      <c r="Y52" s="84">
        <f t="shared" si="2"/>
        <v>0</v>
      </c>
      <c r="Z52" s="50"/>
    </row>
    <row r="53" spans="1:26" s="51" customFormat="1" ht="33" customHeight="1" x14ac:dyDescent="0.25">
      <c r="A53" s="81" t="s">
        <v>160</v>
      </c>
      <c r="B53" s="17" t="s">
        <v>207</v>
      </c>
      <c r="C53" s="52"/>
      <c r="D53" s="16" t="s">
        <v>111</v>
      </c>
      <c r="E53" s="116"/>
      <c r="F53" s="117"/>
      <c r="G53" s="117"/>
      <c r="H53" s="117"/>
      <c r="I53" s="117"/>
      <c r="J53" s="118"/>
      <c r="K53" s="118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>
        <v>6</v>
      </c>
      <c r="W53" s="119"/>
      <c r="X53" s="82">
        <f t="shared" si="1"/>
        <v>6</v>
      </c>
      <c r="Y53" s="84">
        <f t="shared" si="2"/>
        <v>0</v>
      </c>
      <c r="Z53" s="50"/>
    </row>
    <row r="54" spans="1:26" s="51" customFormat="1" ht="21" customHeight="1" x14ac:dyDescent="0.25">
      <c r="A54" s="81" t="s">
        <v>161</v>
      </c>
      <c r="B54" s="17" t="s">
        <v>95</v>
      </c>
      <c r="C54" s="52"/>
      <c r="D54" s="16" t="s">
        <v>4</v>
      </c>
      <c r="E54" s="116"/>
      <c r="F54" s="117"/>
      <c r="G54" s="117"/>
      <c r="H54" s="117"/>
      <c r="I54" s="117"/>
      <c r="J54" s="118"/>
      <c r="K54" s="118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9">
        <v>15</v>
      </c>
      <c r="X54" s="82">
        <f t="shared" si="1"/>
        <v>15</v>
      </c>
      <c r="Y54" s="84">
        <f t="shared" si="2"/>
        <v>0</v>
      </c>
      <c r="Z54" s="50"/>
    </row>
    <row r="55" spans="1:26" s="51" customFormat="1" ht="23.25" customHeight="1" x14ac:dyDescent="0.25">
      <c r="A55" s="81" t="s">
        <v>162</v>
      </c>
      <c r="B55" s="17" t="s">
        <v>280</v>
      </c>
      <c r="C55" s="52"/>
      <c r="D55" s="16" t="s">
        <v>4</v>
      </c>
      <c r="E55" s="116"/>
      <c r="F55" s="117"/>
      <c r="G55" s="117"/>
      <c r="H55" s="117"/>
      <c r="I55" s="117"/>
      <c r="J55" s="118"/>
      <c r="K55" s="118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>
        <v>300</v>
      </c>
      <c r="W55" s="119"/>
      <c r="X55" s="82">
        <f t="shared" si="1"/>
        <v>300</v>
      </c>
      <c r="Y55" s="84">
        <f t="shared" si="2"/>
        <v>0</v>
      </c>
      <c r="Z55" s="50"/>
    </row>
    <row r="56" spans="1:26" s="51" customFormat="1" ht="17.25" customHeight="1" x14ac:dyDescent="0.25">
      <c r="A56" s="81" t="s">
        <v>163</v>
      </c>
      <c r="B56" s="17" t="s">
        <v>114</v>
      </c>
      <c r="C56" s="52"/>
      <c r="D56" s="16" t="s">
        <v>4</v>
      </c>
      <c r="E56" s="116"/>
      <c r="F56" s="117"/>
      <c r="G56" s="117"/>
      <c r="H56" s="117"/>
      <c r="I56" s="117"/>
      <c r="J56" s="118">
        <v>4</v>
      </c>
      <c r="K56" s="118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9"/>
      <c r="X56" s="82">
        <f t="shared" si="1"/>
        <v>4</v>
      </c>
      <c r="Y56" s="84">
        <f t="shared" si="2"/>
        <v>0</v>
      </c>
      <c r="Z56" s="50"/>
    </row>
    <row r="57" spans="1:26" s="51" customFormat="1" ht="15.75" customHeight="1" x14ac:dyDescent="0.25">
      <c r="A57" s="81" t="s">
        <v>164</v>
      </c>
      <c r="B57" s="17" t="s">
        <v>52</v>
      </c>
      <c r="C57" s="52"/>
      <c r="D57" s="16" t="s">
        <v>4</v>
      </c>
      <c r="E57" s="116"/>
      <c r="F57" s="117">
        <v>10</v>
      </c>
      <c r="G57" s="117">
        <v>6</v>
      </c>
      <c r="H57" s="117">
        <v>4</v>
      </c>
      <c r="I57" s="117"/>
      <c r="J57" s="118"/>
      <c r="K57" s="118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>
        <v>25</v>
      </c>
      <c r="W57" s="119">
        <v>25</v>
      </c>
      <c r="X57" s="82">
        <f t="shared" si="1"/>
        <v>70</v>
      </c>
      <c r="Y57" s="84">
        <f t="shared" si="2"/>
        <v>0</v>
      </c>
      <c r="Z57" s="50"/>
    </row>
    <row r="58" spans="1:26" s="51" customFormat="1" ht="15" customHeight="1" x14ac:dyDescent="0.25">
      <c r="A58" s="81" t="s">
        <v>165</v>
      </c>
      <c r="B58" s="17" t="s">
        <v>13</v>
      </c>
      <c r="C58" s="52"/>
      <c r="D58" s="16" t="s">
        <v>4</v>
      </c>
      <c r="E58" s="116"/>
      <c r="F58" s="117">
        <v>3</v>
      </c>
      <c r="G58" s="117"/>
      <c r="H58" s="117"/>
      <c r="I58" s="117">
        <v>3</v>
      </c>
      <c r="J58" s="118">
        <v>2</v>
      </c>
      <c r="K58" s="118"/>
      <c r="L58" s="117"/>
      <c r="M58" s="117"/>
      <c r="N58" s="117"/>
      <c r="O58" s="117"/>
      <c r="P58" s="117"/>
      <c r="Q58" s="117"/>
      <c r="R58" s="117"/>
      <c r="S58" s="117"/>
      <c r="T58" s="117">
        <v>2</v>
      </c>
      <c r="U58" s="117"/>
      <c r="V58" s="117">
        <v>7</v>
      </c>
      <c r="W58" s="119">
        <v>2</v>
      </c>
      <c r="X58" s="82">
        <f t="shared" si="1"/>
        <v>19</v>
      </c>
      <c r="Y58" s="84">
        <f t="shared" si="2"/>
        <v>0</v>
      </c>
      <c r="Z58" s="50"/>
    </row>
    <row r="59" spans="1:26" s="51" customFormat="1" ht="15" customHeight="1" x14ac:dyDescent="0.25">
      <c r="A59" s="81" t="s">
        <v>166</v>
      </c>
      <c r="B59" s="17" t="s">
        <v>110</v>
      </c>
      <c r="C59" s="52"/>
      <c r="D59" s="16" t="s">
        <v>111</v>
      </c>
      <c r="E59" s="116"/>
      <c r="F59" s="117"/>
      <c r="G59" s="117"/>
      <c r="H59" s="117"/>
      <c r="I59" s="117"/>
      <c r="J59" s="118">
        <v>1</v>
      </c>
      <c r="K59" s="118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9"/>
      <c r="X59" s="82">
        <f t="shared" si="1"/>
        <v>1</v>
      </c>
      <c r="Y59" s="84">
        <f t="shared" si="2"/>
        <v>0</v>
      </c>
      <c r="Z59" s="50"/>
    </row>
    <row r="60" spans="1:26" s="51" customFormat="1" ht="15" customHeight="1" x14ac:dyDescent="0.25">
      <c r="A60" s="81" t="s">
        <v>167</v>
      </c>
      <c r="B60" s="17" t="s">
        <v>91</v>
      </c>
      <c r="C60" s="52"/>
      <c r="D60" s="16" t="s">
        <v>4</v>
      </c>
      <c r="E60" s="116"/>
      <c r="F60" s="117"/>
      <c r="G60" s="117"/>
      <c r="H60" s="117"/>
      <c r="I60" s="117"/>
      <c r="J60" s="118"/>
      <c r="K60" s="118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9">
        <v>5</v>
      </c>
      <c r="X60" s="82">
        <f t="shared" si="1"/>
        <v>5</v>
      </c>
      <c r="Y60" s="84">
        <f t="shared" si="2"/>
        <v>0</v>
      </c>
      <c r="Z60" s="50"/>
    </row>
    <row r="61" spans="1:26" s="51" customFormat="1" ht="15" customHeight="1" x14ac:dyDescent="0.25">
      <c r="A61" s="81" t="s">
        <v>168</v>
      </c>
      <c r="B61" s="17" t="s">
        <v>22</v>
      </c>
      <c r="C61" s="52"/>
      <c r="D61" s="16" t="s">
        <v>4</v>
      </c>
      <c r="E61" s="116">
        <v>50</v>
      </c>
      <c r="F61" s="117">
        <v>185</v>
      </c>
      <c r="G61" s="117">
        <v>200</v>
      </c>
      <c r="H61" s="117">
        <v>200</v>
      </c>
      <c r="I61" s="117">
        <v>60</v>
      </c>
      <c r="J61" s="118">
        <v>5</v>
      </c>
      <c r="K61" s="118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>
        <v>500</v>
      </c>
      <c r="W61" s="119"/>
      <c r="X61" s="82">
        <f t="shared" si="1"/>
        <v>1200</v>
      </c>
      <c r="Y61" s="84">
        <f t="shared" si="2"/>
        <v>0</v>
      </c>
      <c r="Z61" s="50"/>
    </row>
    <row r="62" spans="1:26" s="51" customFormat="1" ht="15" customHeight="1" x14ac:dyDescent="0.25">
      <c r="A62" s="81" t="s">
        <v>169</v>
      </c>
      <c r="B62" s="17" t="s">
        <v>34</v>
      </c>
      <c r="C62" s="52"/>
      <c r="D62" s="16" t="s">
        <v>4</v>
      </c>
      <c r="E62" s="116"/>
      <c r="F62" s="117"/>
      <c r="G62" s="117"/>
      <c r="H62" s="117"/>
      <c r="I62" s="117"/>
      <c r="J62" s="118"/>
      <c r="K62" s="118"/>
      <c r="L62" s="117"/>
      <c r="M62" s="117"/>
      <c r="N62" s="117"/>
      <c r="O62" s="117">
        <v>80</v>
      </c>
      <c r="P62" s="117"/>
      <c r="Q62" s="117"/>
      <c r="R62" s="117"/>
      <c r="S62" s="117"/>
      <c r="T62" s="117"/>
      <c r="U62" s="117"/>
      <c r="V62" s="117"/>
      <c r="W62" s="119"/>
      <c r="X62" s="82">
        <f t="shared" si="1"/>
        <v>80</v>
      </c>
      <c r="Y62" s="84">
        <f t="shared" si="2"/>
        <v>0</v>
      </c>
      <c r="Z62" s="50"/>
    </row>
    <row r="63" spans="1:26" s="51" customFormat="1" ht="15" customHeight="1" x14ac:dyDescent="0.25">
      <c r="A63" s="81" t="s">
        <v>170</v>
      </c>
      <c r="B63" s="17" t="s">
        <v>8</v>
      </c>
      <c r="C63" s="52"/>
      <c r="D63" s="16" t="s">
        <v>4</v>
      </c>
      <c r="E63" s="116"/>
      <c r="F63" s="117"/>
      <c r="G63" s="117"/>
      <c r="H63" s="117"/>
      <c r="I63" s="117"/>
      <c r="J63" s="118"/>
      <c r="K63" s="118"/>
      <c r="L63" s="117">
        <v>130</v>
      </c>
      <c r="M63" s="117">
        <v>70</v>
      </c>
      <c r="N63" s="117">
        <v>100</v>
      </c>
      <c r="O63" s="117"/>
      <c r="P63" s="117"/>
      <c r="Q63" s="117"/>
      <c r="R63" s="117"/>
      <c r="S63" s="117"/>
      <c r="T63" s="117"/>
      <c r="U63" s="117"/>
      <c r="V63" s="117"/>
      <c r="W63" s="119">
        <v>80</v>
      </c>
      <c r="X63" s="82">
        <f t="shared" si="1"/>
        <v>380</v>
      </c>
      <c r="Y63" s="84">
        <f t="shared" si="2"/>
        <v>0</v>
      </c>
      <c r="Z63" s="50"/>
    </row>
    <row r="64" spans="1:26" s="51" customFormat="1" ht="15" customHeight="1" x14ac:dyDescent="0.25">
      <c r="A64" s="81" t="s">
        <v>171</v>
      </c>
      <c r="B64" s="17" t="s">
        <v>80</v>
      </c>
      <c r="C64" s="52"/>
      <c r="D64" s="16" t="s">
        <v>4</v>
      </c>
      <c r="E64" s="116">
        <v>50</v>
      </c>
      <c r="F64" s="117">
        <v>200</v>
      </c>
      <c r="G64" s="117">
        <v>250</v>
      </c>
      <c r="H64" s="117">
        <v>250</v>
      </c>
      <c r="I64" s="117">
        <v>100</v>
      </c>
      <c r="J64" s="118">
        <v>50</v>
      </c>
      <c r="K64" s="118">
        <v>500</v>
      </c>
      <c r="L64" s="117">
        <v>250</v>
      </c>
      <c r="M64" s="117">
        <v>50</v>
      </c>
      <c r="N64" s="117"/>
      <c r="O64" s="117">
        <v>100</v>
      </c>
      <c r="P64" s="117">
        <v>30</v>
      </c>
      <c r="Q64" s="117">
        <v>100</v>
      </c>
      <c r="R64" s="117">
        <v>50</v>
      </c>
      <c r="S64" s="117">
        <v>600</v>
      </c>
      <c r="T64" s="117">
        <v>200</v>
      </c>
      <c r="U64" s="117">
        <v>40</v>
      </c>
      <c r="V64" s="117">
        <v>30</v>
      </c>
      <c r="W64" s="119">
        <v>170</v>
      </c>
      <c r="X64" s="82">
        <f t="shared" si="1"/>
        <v>3020</v>
      </c>
      <c r="Y64" s="84">
        <f t="shared" si="2"/>
        <v>0</v>
      </c>
      <c r="Z64" s="50">
        <f>C64*T64</f>
        <v>0</v>
      </c>
    </row>
    <row r="65" spans="1:26" s="51" customFormat="1" ht="15" customHeight="1" x14ac:dyDescent="0.25">
      <c r="A65" s="81" t="s">
        <v>172</v>
      </c>
      <c r="B65" s="17" t="s">
        <v>56</v>
      </c>
      <c r="C65" s="52"/>
      <c r="D65" s="16" t="s">
        <v>57</v>
      </c>
      <c r="E65" s="116"/>
      <c r="F65" s="117"/>
      <c r="G65" s="117"/>
      <c r="H65" s="117"/>
      <c r="I65" s="117">
        <v>1</v>
      </c>
      <c r="J65" s="118">
        <v>5</v>
      </c>
      <c r="K65" s="118"/>
      <c r="L65" s="117">
        <v>3</v>
      </c>
      <c r="M65" s="117">
        <v>2</v>
      </c>
      <c r="N65" s="117">
        <v>5</v>
      </c>
      <c r="O65" s="117"/>
      <c r="P65" s="117"/>
      <c r="Q65" s="117"/>
      <c r="R65" s="117"/>
      <c r="S65" s="117"/>
      <c r="T65" s="117"/>
      <c r="U65" s="117">
        <v>6</v>
      </c>
      <c r="V65" s="117">
        <v>2</v>
      </c>
      <c r="W65" s="119">
        <v>2</v>
      </c>
      <c r="X65" s="82">
        <f t="shared" si="1"/>
        <v>26</v>
      </c>
      <c r="Y65" s="84">
        <f t="shared" si="2"/>
        <v>0</v>
      </c>
      <c r="Z65" s="50"/>
    </row>
    <row r="66" spans="1:26" s="51" customFormat="1" ht="25.5" customHeight="1" x14ac:dyDescent="0.25">
      <c r="A66" s="81" t="s">
        <v>173</v>
      </c>
      <c r="B66" s="17" t="s">
        <v>64</v>
      </c>
      <c r="C66" s="52"/>
      <c r="D66" s="16" t="s">
        <v>5</v>
      </c>
      <c r="E66" s="116"/>
      <c r="F66" s="117"/>
      <c r="G66" s="117"/>
      <c r="H66" s="117"/>
      <c r="I66" s="117"/>
      <c r="J66" s="118"/>
      <c r="K66" s="118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>
        <v>18</v>
      </c>
      <c r="W66" s="119"/>
      <c r="X66" s="82">
        <f t="shared" si="1"/>
        <v>18</v>
      </c>
      <c r="Y66" s="84">
        <f t="shared" si="2"/>
        <v>0</v>
      </c>
      <c r="Z66" s="50"/>
    </row>
    <row r="67" spans="1:26" s="51" customFormat="1" ht="15" customHeight="1" x14ac:dyDescent="0.25">
      <c r="A67" s="81" t="s">
        <v>174</v>
      </c>
      <c r="B67" s="17" t="s">
        <v>35</v>
      </c>
      <c r="C67" s="52"/>
      <c r="D67" s="16" t="s">
        <v>4</v>
      </c>
      <c r="E67" s="116">
        <v>5</v>
      </c>
      <c r="F67" s="117">
        <v>10</v>
      </c>
      <c r="G67" s="117">
        <v>12</v>
      </c>
      <c r="H67" s="117">
        <v>5</v>
      </c>
      <c r="I67" s="117">
        <v>5</v>
      </c>
      <c r="J67" s="118">
        <v>10</v>
      </c>
      <c r="K67" s="118">
        <v>2</v>
      </c>
      <c r="L67" s="117">
        <v>10</v>
      </c>
      <c r="M67" s="117">
        <v>7</v>
      </c>
      <c r="N67" s="117">
        <v>36</v>
      </c>
      <c r="O67" s="117">
        <v>10</v>
      </c>
      <c r="P67" s="117"/>
      <c r="Q67" s="117"/>
      <c r="R67" s="117">
        <v>6</v>
      </c>
      <c r="S67" s="117">
        <v>76</v>
      </c>
      <c r="T67" s="117"/>
      <c r="U67" s="117"/>
      <c r="V67" s="117"/>
      <c r="W67" s="119">
        <v>45</v>
      </c>
      <c r="X67" s="82">
        <f t="shared" si="1"/>
        <v>239</v>
      </c>
      <c r="Y67" s="84">
        <f t="shared" si="2"/>
        <v>0</v>
      </c>
      <c r="Z67" s="50"/>
    </row>
    <row r="68" spans="1:26" s="51" customFormat="1" ht="15" customHeight="1" x14ac:dyDescent="0.25">
      <c r="A68" s="81" t="s">
        <v>175</v>
      </c>
      <c r="B68" s="17" t="s">
        <v>28</v>
      </c>
      <c r="C68" s="52"/>
      <c r="D68" s="16" t="s">
        <v>4</v>
      </c>
      <c r="E68" s="116"/>
      <c r="F68" s="117"/>
      <c r="G68" s="117"/>
      <c r="H68" s="117"/>
      <c r="I68" s="117"/>
      <c r="J68" s="118"/>
      <c r="K68" s="118"/>
      <c r="L68" s="117"/>
      <c r="M68" s="117"/>
      <c r="N68" s="117">
        <v>3</v>
      </c>
      <c r="O68" s="117"/>
      <c r="P68" s="117"/>
      <c r="Q68" s="117"/>
      <c r="R68" s="117"/>
      <c r="S68" s="117"/>
      <c r="T68" s="117"/>
      <c r="U68" s="117"/>
      <c r="V68" s="117"/>
      <c r="W68" s="119"/>
      <c r="X68" s="82">
        <f t="shared" si="1"/>
        <v>3</v>
      </c>
      <c r="Y68" s="84">
        <f t="shared" si="2"/>
        <v>0</v>
      </c>
      <c r="Z68" s="50"/>
    </row>
    <row r="69" spans="1:26" s="51" customFormat="1" ht="15" customHeight="1" x14ac:dyDescent="0.25">
      <c r="A69" s="81" t="s">
        <v>176</v>
      </c>
      <c r="B69" s="17" t="s">
        <v>208</v>
      </c>
      <c r="C69" s="52"/>
      <c r="D69" s="16" t="s">
        <v>4</v>
      </c>
      <c r="E69" s="116">
        <v>1</v>
      </c>
      <c r="F69" s="117"/>
      <c r="G69" s="117"/>
      <c r="H69" s="117"/>
      <c r="I69" s="117">
        <v>4</v>
      </c>
      <c r="J69" s="118"/>
      <c r="K69" s="118"/>
      <c r="L69" s="117">
        <v>10</v>
      </c>
      <c r="M69" s="117">
        <v>5</v>
      </c>
      <c r="N69" s="117"/>
      <c r="O69" s="117">
        <v>5</v>
      </c>
      <c r="P69" s="117"/>
      <c r="Q69" s="117"/>
      <c r="R69" s="117"/>
      <c r="S69" s="117"/>
      <c r="T69" s="117"/>
      <c r="U69" s="117"/>
      <c r="V69" s="117">
        <v>10</v>
      </c>
      <c r="W69" s="119"/>
      <c r="X69" s="82">
        <f t="shared" si="1"/>
        <v>35</v>
      </c>
      <c r="Y69" s="84">
        <f t="shared" si="2"/>
        <v>0</v>
      </c>
      <c r="Z69" s="50"/>
    </row>
    <row r="70" spans="1:26" s="51" customFormat="1" ht="15" customHeight="1" x14ac:dyDescent="0.25">
      <c r="A70" s="81" t="s">
        <v>177</v>
      </c>
      <c r="B70" s="17" t="s">
        <v>220</v>
      </c>
      <c r="C70" s="52"/>
      <c r="D70" s="16" t="s">
        <v>4</v>
      </c>
      <c r="E70" s="116"/>
      <c r="F70" s="117"/>
      <c r="G70" s="117"/>
      <c r="H70" s="117"/>
      <c r="I70" s="117"/>
      <c r="J70" s="118"/>
      <c r="K70" s="118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9">
        <v>5</v>
      </c>
      <c r="X70" s="82">
        <f t="shared" si="1"/>
        <v>5</v>
      </c>
      <c r="Y70" s="84">
        <f t="shared" si="2"/>
        <v>0</v>
      </c>
      <c r="Z70" s="50"/>
    </row>
    <row r="71" spans="1:26" s="51" customFormat="1" ht="15" customHeight="1" x14ac:dyDescent="0.25">
      <c r="A71" s="81" t="s">
        <v>178</v>
      </c>
      <c r="B71" s="17" t="s">
        <v>21</v>
      </c>
      <c r="C71" s="52"/>
      <c r="D71" s="16" t="s">
        <v>5</v>
      </c>
      <c r="E71" s="116">
        <v>5</v>
      </c>
      <c r="F71" s="117">
        <v>5</v>
      </c>
      <c r="G71" s="117">
        <v>5</v>
      </c>
      <c r="H71" s="117">
        <v>5</v>
      </c>
      <c r="I71" s="117">
        <v>5</v>
      </c>
      <c r="J71" s="118">
        <v>5</v>
      </c>
      <c r="K71" s="118">
        <v>5</v>
      </c>
      <c r="L71" s="117">
        <v>5</v>
      </c>
      <c r="M71" s="117">
        <v>5</v>
      </c>
      <c r="N71" s="117">
        <v>5</v>
      </c>
      <c r="O71" s="117"/>
      <c r="P71" s="117">
        <v>2</v>
      </c>
      <c r="Q71" s="117">
        <v>10</v>
      </c>
      <c r="R71" s="117">
        <v>6</v>
      </c>
      <c r="S71" s="117">
        <v>73</v>
      </c>
      <c r="T71" s="117">
        <v>5</v>
      </c>
      <c r="U71" s="117">
        <v>10</v>
      </c>
      <c r="V71" s="117">
        <v>10</v>
      </c>
      <c r="W71" s="119">
        <v>80</v>
      </c>
      <c r="X71" s="82">
        <f t="shared" si="1"/>
        <v>246</v>
      </c>
      <c r="Y71" s="84">
        <f t="shared" si="2"/>
        <v>0</v>
      </c>
      <c r="Z71" s="50"/>
    </row>
    <row r="72" spans="1:26" s="51" customFormat="1" ht="15" customHeight="1" x14ac:dyDescent="0.25">
      <c r="A72" s="81" t="s">
        <v>179</v>
      </c>
      <c r="B72" s="17" t="s">
        <v>211</v>
      </c>
      <c r="C72" s="52"/>
      <c r="D72" s="16" t="s">
        <v>5</v>
      </c>
      <c r="E72" s="116"/>
      <c r="F72" s="117"/>
      <c r="G72" s="117"/>
      <c r="H72" s="117"/>
      <c r="I72" s="117"/>
      <c r="J72" s="118"/>
      <c r="K72" s="118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>
        <v>2</v>
      </c>
      <c r="W72" s="120"/>
      <c r="X72" s="82">
        <f t="shared" si="1"/>
        <v>2</v>
      </c>
      <c r="Y72" s="84">
        <f t="shared" si="2"/>
        <v>0</v>
      </c>
      <c r="Z72" s="50"/>
    </row>
    <row r="73" spans="1:26" s="51" customFormat="1" ht="21.75" customHeight="1" x14ac:dyDescent="0.25">
      <c r="A73" s="81" t="s">
        <v>180</v>
      </c>
      <c r="B73" s="17" t="s">
        <v>98</v>
      </c>
      <c r="C73" s="52"/>
      <c r="D73" s="16" t="s">
        <v>3</v>
      </c>
      <c r="E73" s="116"/>
      <c r="F73" s="117"/>
      <c r="G73" s="117"/>
      <c r="H73" s="117"/>
      <c r="I73" s="117"/>
      <c r="J73" s="118"/>
      <c r="K73" s="118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9">
        <v>1</v>
      </c>
      <c r="X73" s="82">
        <f t="shared" si="1"/>
        <v>1</v>
      </c>
      <c r="Y73" s="84">
        <f t="shared" si="2"/>
        <v>0</v>
      </c>
      <c r="Z73" s="50"/>
    </row>
    <row r="74" spans="1:26" s="14" customFormat="1" ht="15" customHeight="1" x14ac:dyDescent="0.25">
      <c r="A74" s="81" t="s">
        <v>181</v>
      </c>
      <c r="B74" s="17" t="s">
        <v>274</v>
      </c>
      <c r="C74" s="52"/>
      <c r="D74" s="16" t="s">
        <v>3</v>
      </c>
      <c r="E74" s="116">
        <v>20</v>
      </c>
      <c r="F74" s="117">
        <v>50</v>
      </c>
      <c r="G74" s="117">
        <v>100</v>
      </c>
      <c r="H74" s="117">
        <v>100</v>
      </c>
      <c r="I74" s="117">
        <v>30</v>
      </c>
      <c r="J74" s="118">
        <v>50</v>
      </c>
      <c r="K74" s="118">
        <v>30</v>
      </c>
      <c r="L74" s="117">
        <v>50</v>
      </c>
      <c r="M74" s="117">
        <v>50</v>
      </c>
      <c r="N74" s="117">
        <v>70</v>
      </c>
      <c r="O74" s="117">
        <v>100</v>
      </c>
      <c r="P74" s="117">
        <v>10</v>
      </c>
      <c r="Q74" s="117">
        <v>30</v>
      </c>
      <c r="R74" s="117">
        <v>1000</v>
      </c>
      <c r="S74" s="117">
        <v>80</v>
      </c>
      <c r="T74" s="117">
        <v>50</v>
      </c>
      <c r="U74" s="117">
        <v>50</v>
      </c>
      <c r="V74" s="117">
        <v>154</v>
      </c>
      <c r="W74" s="119">
        <v>250</v>
      </c>
      <c r="X74" s="82">
        <f t="shared" si="1"/>
        <v>2274</v>
      </c>
      <c r="Y74" s="84">
        <f t="shared" ref="Y74:Y105" si="3">C74*X74</f>
        <v>0</v>
      </c>
      <c r="Z74" s="13"/>
    </row>
    <row r="75" spans="1:26" s="51" customFormat="1" ht="15" customHeight="1" x14ac:dyDescent="0.25">
      <c r="A75" s="81" t="s">
        <v>182</v>
      </c>
      <c r="B75" s="17" t="s">
        <v>26</v>
      </c>
      <c r="C75" s="52"/>
      <c r="D75" s="16" t="s">
        <v>3</v>
      </c>
      <c r="E75" s="116"/>
      <c r="F75" s="117"/>
      <c r="G75" s="117"/>
      <c r="H75" s="117">
        <v>3</v>
      </c>
      <c r="I75" s="117">
        <v>3</v>
      </c>
      <c r="J75" s="118">
        <v>5</v>
      </c>
      <c r="K75" s="118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9"/>
      <c r="X75" s="82">
        <f t="shared" si="1"/>
        <v>11</v>
      </c>
      <c r="Y75" s="84">
        <f t="shared" si="3"/>
        <v>0</v>
      </c>
      <c r="Z75" s="50"/>
    </row>
    <row r="76" spans="1:26" s="51" customFormat="1" ht="15" customHeight="1" x14ac:dyDescent="0.25">
      <c r="A76" s="81" t="s">
        <v>183</v>
      </c>
      <c r="B76" s="17" t="s">
        <v>14</v>
      </c>
      <c r="C76" s="52"/>
      <c r="D76" s="16" t="s">
        <v>5</v>
      </c>
      <c r="E76" s="116"/>
      <c r="F76" s="117">
        <v>13</v>
      </c>
      <c r="G76" s="117">
        <v>10</v>
      </c>
      <c r="H76" s="117">
        <v>10</v>
      </c>
      <c r="I76" s="117">
        <v>15</v>
      </c>
      <c r="J76" s="118">
        <v>10</v>
      </c>
      <c r="K76" s="118">
        <v>10</v>
      </c>
      <c r="L76" s="117">
        <v>20</v>
      </c>
      <c r="M76" s="117">
        <v>10</v>
      </c>
      <c r="N76" s="117">
        <v>12</v>
      </c>
      <c r="O76" s="117">
        <v>15</v>
      </c>
      <c r="P76" s="117"/>
      <c r="Q76" s="117">
        <v>12</v>
      </c>
      <c r="R76" s="117">
        <v>5</v>
      </c>
      <c r="S76" s="117"/>
      <c r="T76" s="117"/>
      <c r="U76" s="117">
        <v>10</v>
      </c>
      <c r="V76" s="117"/>
      <c r="W76" s="119">
        <v>25</v>
      </c>
      <c r="X76" s="82">
        <f t="shared" ref="X76:X132" si="4">SUM(E76:W76)</f>
        <v>177</v>
      </c>
      <c r="Y76" s="84">
        <f t="shared" si="3"/>
        <v>0</v>
      </c>
      <c r="Z76" s="50"/>
    </row>
    <row r="77" spans="1:26" s="51" customFormat="1" ht="15" customHeight="1" x14ac:dyDescent="0.25">
      <c r="A77" s="81" t="s">
        <v>184</v>
      </c>
      <c r="B77" s="17" t="s">
        <v>209</v>
      </c>
      <c r="C77" s="52"/>
      <c r="D77" s="16" t="s">
        <v>5</v>
      </c>
      <c r="E77" s="116"/>
      <c r="F77" s="117"/>
      <c r="G77" s="117"/>
      <c r="H77" s="117"/>
      <c r="I77" s="117"/>
      <c r="J77" s="118"/>
      <c r="K77" s="118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>
        <v>1</v>
      </c>
      <c r="W77" s="119">
        <v>20</v>
      </c>
      <c r="X77" s="82">
        <f t="shared" si="4"/>
        <v>21</v>
      </c>
      <c r="Y77" s="84">
        <f t="shared" si="3"/>
        <v>0</v>
      </c>
      <c r="Z77" s="50"/>
    </row>
    <row r="78" spans="1:26" s="51" customFormat="1" ht="15" customHeight="1" x14ac:dyDescent="0.25">
      <c r="A78" s="81" t="s">
        <v>185</v>
      </c>
      <c r="B78" s="17" t="s">
        <v>15</v>
      </c>
      <c r="C78" s="52"/>
      <c r="D78" s="16" t="s">
        <v>4</v>
      </c>
      <c r="E78" s="116"/>
      <c r="F78" s="117">
        <v>5</v>
      </c>
      <c r="G78" s="117"/>
      <c r="H78" s="117"/>
      <c r="I78" s="117">
        <v>3</v>
      </c>
      <c r="J78" s="118">
        <v>12</v>
      </c>
      <c r="K78" s="118"/>
      <c r="L78" s="117">
        <v>10</v>
      </c>
      <c r="M78" s="117">
        <v>5</v>
      </c>
      <c r="N78" s="117">
        <v>12</v>
      </c>
      <c r="O78" s="117">
        <v>20</v>
      </c>
      <c r="P78" s="117"/>
      <c r="Q78" s="117"/>
      <c r="R78" s="117"/>
      <c r="S78" s="117"/>
      <c r="T78" s="117"/>
      <c r="U78" s="117"/>
      <c r="V78" s="117">
        <v>15</v>
      </c>
      <c r="W78" s="119">
        <v>10</v>
      </c>
      <c r="X78" s="82">
        <f t="shared" si="4"/>
        <v>92</v>
      </c>
      <c r="Y78" s="84">
        <f t="shared" si="3"/>
        <v>0</v>
      </c>
      <c r="Z78" s="50"/>
    </row>
    <row r="79" spans="1:26" s="51" customFormat="1" ht="15" customHeight="1" x14ac:dyDescent="0.25">
      <c r="A79" s="81" t="s">
        <v>186</v>
      </c>
      <c r="B79" s="19" t="s">
        <v>99</v>
      </c>
      <c r="C79" s="52"/>
      <c r="D79" s="21" t="s">
        <v>76</v>
      </c>
      <c r="E79" s="116"/>
      <c r="F79" s="117"/>
      <c r="G79" s="117"/>
      <c r="H79" s="117"/>
      <c r="I79" s="117"/>
      <c r="J79" s="118"/>
      <c r="K79" s="118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9">
        <v>4</v>
      </c>
      <c r="X79" s="82">
        <f t="shared" si="4"/>
        <v>4</v>
      </c>
      <c r="Y79" s="84">
        <f t="shared" si="3"/>
        <v>0</v>
      </c>
      <c r="Z79" s="50"/>
    </row>
    <row r="80" spans="1:26" s="51" customFormat="1" ht="15" customHeight="1" x14ac:dyDescent="0.25">
      <c r="A80" s="81" t="s">
        <v>187</v>
      </c>
      <c r="B80" s="19" t="s">
        <v>221</v>
      </c>
      <c r="C80" s="52"/>
      <c r="D80" s="21" t="s">
        <v>222</v>
      </c>
      <c r="E80" s="116"/>
      <c r="F80" s="117"/>
      <c r="G80" s="117"/>
      <c r="H80" s="117"/>
      <c r="I80" s="117"/>
      <c r="J80" s="118"/>
      <c r="K80" s="118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9">
        <v>3</v>
      </c>
      <c r="X80" s="82">
        <f t="shared" si="4"/>
        <v>3</v>
      </c>
      <c r="Y80" s="84">
        <f t="shared" si="3"/>
        <v>0</v>
      </c>
      <c r="Z80" s="50"/>
    </row>
    <row r="81" spans="1:26" s="51" customFormat="1" ht="27.75" customHeight="1" x14ac:dyDescent="0.25">
      <c r="A81" s="81" t="s">
        <v>188</v>
      </c>
      <c r="B81" s="19" t="s">
        <v>210</v>
      </c>
      <c r="C81" s="52"/>
      <c r="D81" s="21" t="s">
        <v>5</v>
      </c>
      <c r="E81" s="116"/>
      <c r="F81" s="117"/>
      <c r="G81" s="117"/>
      <c r="H81" s="117"/>
      <c r="I81" s="117"/>
      <c r="J81" s="118"/>
      <c r="K81" s="118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>
        <v>7</v>
      </c>
      <c r="W81" s="119"/>
      <c r="X81" s="82">
        <f t="shared" si="4"/>
        <v>7</v>
      </c>
      <c r="Y81" s="84">
        <f t="shared" si="3"/>
        <v>0</v>
      </c>
      <c r="Z81" s="50"/>
    </row>
    <row r="82" spans="1:26" s="51" customFormat="1" ht="23.25" customHeight="1" x14ac:dyDescent="0.25">
      <c r="A82" s="81" t="s">
        <v>189</v>
      </c>
      <c r="B82" s="19" t="s">
        <v>117</v>
      </c>
      <c r="C82" s="52"/>
      <c r="D82" s="21" t="s">
        <v>4</v>
      </c>
      <c r="E82" s="116"/>
      <c r="F82" s="117"/>
      <c r="G82" s="117"/>
      <c r="H82" s="117"/>
      <c r="I82" s="117">
        <v>5</v>
      </c>
      <c r="J82" s="118"/>
      <c r="K82" s="118"/>
      <c r="L82" s="117">
        <v>10</v>
      </c>
      <c r="M82" s="117">
        <v>20</v>
      </c>
      <c r="N82" s="117">
        <v>12</v>
      </c>
      <c r="O82" s="117"/>
      <c r="P82" s="117"/>
      <c r="Q82" s="117"/>
      <c r="R82" s="117"/>
      <c r="S82" s="117"/>
      <c r="T82" s="117"/>
      <c r="U82" s="117"/>
      <c r="V82" s="117"/>
      <c r="W82" s="119"/>
      <c r="X82" s="82">
        <f t="shared" si="4"/>
        <v>47</v>
      </c>
      <c r="Y82" s="84">
        <f t="shared" si="3"/>
        <v>0</v>
      </c>
      <c r="Z82" s="50"/>
    </row>
    <row r="83" spans="1:26" s="51" customFormat="1" ht="21.75" customHeight="1" x14ac:dyDescent="0.25">
      <c r="A83" s="81" t="s">
        <v>190</v>
      </c>
      <c r="B83" s="19" t="s">
        <v>118</v>
      </c>
      <c r="C83" s="52"/>
      <c r="D83" s="21" t="s">
        <v>4</v>
      </c>
      <c r="E83" s="116"/>
      <c r="F83" s="117"/>
      <c r="G83" s="117"/>
      <c r="H83" s="117"/>
      <c r="I83" s="117">
        <v>10</v>
      </c>
      <c r="J83" s="118"/>
      <c r="K83" s="118"/>
      <c r="L83" s="117"/>
      <c r="M83" s="117"/>
      <c r="N83" s="117">
        <v>10</v>
      </c>
      <c r="O83" s="117"/>
      <c r="P83" s="117"/>
      <c r="Q83" s="117"/>
      <c r="R83" s="117"/>
      <c r="S83" s="117"/>
      <c r="T83" s="117"/>
      <c r="U83" s="117"/>
      <c r="V83" s="117"/>
      <c r="W83" s="119"/>
      <c r="X83" s="82">
        <f t="shared" si="4"/>
        <v>20</v>
      </c>
      <c r="Y83" s="84">
        <f t="shared" si="3"/>
        <v>0</v>
      </c>
      <c r="Z83" s="50"/>
    </row>
    <row r="84" spans="1:26" s="51" customFormat="1" ht="26.25" customHeight="1" x14ac:dyDescent="0.25">
      <c r="A84" s="81" t="s">
        <v>191</v>
      </c>
      <c r="B84" s="19" t="s">
        <v>83</v>
      </c>
      <c r="C84" s="52"/>
      <c r="D84" s="21" t="s">
        <v>4</v>
      </c>
      <c r="E84" s="116"/>
      <c r="F84" s="117"/>
      <c r="G84" s="117"/>
      <c r="H84" s="117"/>
      <c r="I84" s="117">
        <v>2</v>
      </c>
      <c r="J84" s="118"/>
      <c r="K84" s="118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>
        <v>2</v>
      </c>
      <c r="W84" s="119"/>
      <c r="X84" s="82">
        <f t="shared" si="4"/>
        <v>4</v>
      </c>
      <c r="Y84" s="84">
        <f t="shared" si="3"/>
        <v>0</v>
      </c>
      <c r="Z84" s="50"/>
    </row>
    <row r="85" spans="1:26" s="51" customFormat="1" ht="15" customHeight="1" x14ac:dyDescent="0.25">
      <c r="A85" s="81" t="s">
        <v>192</v>
      </c>
      <c r="B85" s="17" t="s">
        <v>10</v>
      </c>
      <c r="C85" s="52"/>
      <c r="D85" s="16" t="s">
        <v>4</v>
      </c>
      <c r="E85" s="116">
        <v>5</v>
      </c>
      <c r="F85" s="117">
        <v>20</v>
      </c>
      <c r="G85" s="117">
        <v>24</v>
      </c>
      <c r="H85" s="117">
        <v>20</v>
      </c>
      <c r="I85" s="117">
        <v>10</v>
      </c>
      <c r="J85" s="118"/>
      <c r="K85" s="118">
        <v>6</v>
      </c>
      <c r="L85" s="117">
        <v>10</v>
      </c>
      <c r="M85" s="117">
        <v>35</v>
      </c>
      <c r="N85" s="117">
        <v>12</v>
      </c>
      <c r="O85" s="117">
        <v>6</v>
      </c>
      <c r="P85" s="117"/>
      <c r="Q85" s="117"/>
      <c r="R85" s="117">
        <v>40</v>
      </c>
      <c r="S85" s="117"/>
      <c r="T85" s="117">
        <v>6</v>
      </c>
      <c r="U85" s="117"/>
      <c r="V85" s="117">
        <v>7</v>
      </c>
      <c r="W85" s="119">
        <v>80</v>
      </c>
      <c r="X85" s="82">
        <f t="shared" si="4"/>
        <v>281</v>
      </c>
      <c r="Y85" s="84">
        <f t="shared" si="3"/>
        <v>0</v>
      </c>
      <c r="Z85" s="50"/>
    </row>
    <row r="86" spans="1:26" s="51" customFormat="1" ht="15" customHeight="1" x14ac:dyDescent="0.25">
      <c r="A86" s="81" t="s">
        <v>193</v>
      </c>
      <c r="B86" s="17" t="s">
        <v>40</v>
      </c>
      <c r="C86" s="52"/>
      <c r="D86" s="16" t="s">
        <v>4</v>
      </c>
      <c r="E86" s="116">
        <v>5</v>
      </c>
      <c r="F86" s="117">
        <v>30</v>
      </c>
      <c r="G86" s="117">
        <v>12</v>
      </c>
      <c r="H86" s="117">
        <v>10</v>
      </c>
      <c r="I86" s="117"/>
      <c r="J86" s="118"/>
      <c r="K86" s="118">
        <v>2</v>
      </c>
      <c r="L86" s="117">
        <v>35</v>
      </c>
      <c r="M86" s="117">
        <v>15</v>
      </c>
      <c r="N86" s="117">
        <v>12</v>
      </c>
      <c r="O86" s="117">
        <v>5</v>
      </c>
      <c r="P86" s="117"/>
      <c r="Q86" s="117"/>
      <c r="R86" s="117">
        <v>10</v>
      </c>
      <c r="S86" s="117"/>
      <c r="T86" s="117">
        <v>6</v>
      </c>
      <c r="U86" s="117">
        <v>10</v>
      </c>
      <c r="V86" s="117">
        <v>7</v>
      </c>
      <c r="W86" s="119">
        <v>300</v>
      </c>
      <c r="X86" s="82">
        <f t="shared" si="4"/>
        <v>459</v>
      </c>
      <c r="Y86" s="84">
        <f t="shared" si="3"/>
        <v>0</v>
      </c>
      <c r="Z86" s="50"/>
    </row>
    <row r="87" spans="1:26" s="51" customFormat="1" ht="24.75" customHeight="1" x14ac:dyDescent="0.25">
      <c r="A87" s="81" t="s">
        <v>194</v>
      </c>
      <c r="B87" s="23" t="s">
        <v>112</v>
      </c>
      <c r="C87" s="52"/>
      <c r="D87" s="12" t="s">
        <v>4</v>
      </c>
      <c r="E87" s="116"/>
      <c r="F87" s="117"/>
      <c r="G87" s="117"/>
      <c r="H87" s="117"/>
      <c r="I87" s="117"/>
      <c r="J87" s="118">
        <v>5</v>
      </c>
      <c r="K87" s="118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9"/>
      <c r="X87" s="82">
        <f t="shared" si="4"/>
        <v>5</v>
      </c>
      <c r="Y87" s="84">
        <f t="shared" si="3"/>
        <v>0</v>
      </c>
      <c r="Z87" s="50"/>
    </row>
    <row r="88" spans="1:26" s="51" customFormat="1" ht="21.75" customHeight="1" x14ac:dyDescent="0.25">
      <c r="A88" s="81" t="s">
        <v>195</v>
      </c>
      <c r="B88" s="23" t="s">
        <v>223</v>
      </c>
      <c r="C88" s="52"/>
      <c r="D88" s="12" t="s">
        <v>4</v>
      </c>
      <c r="E88" s="116"/>
      <c r="F88" s="117"/>
      <c r="G88" s="117"/>
      <c r="H88" s="117"/>
      <c r="I88" s="117"/>
      <c r="J88" s="118"/>
      <c r="K88" s="118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9">
        <v>10</v>
      </c>
      <c r="X88" s="82">
        <f t="shared" si="4"/>
        <v>10</v>
      </c>
      <c r="Y88" s="84">
        <f t="shared" si="3"/>
        <v>0</v>
      </c>
      <c r="Z88" s="50"/>
    </row>
    <row r="89" spans="1:26" s="51" customFormat="1" ht="15" customHeight="1" x14ac:dyDescent="0.25">
      <c r="A89" s="81" t="s">
        <v>196</v>
      </c>
      <c r="B89" s="23" t="s">
        <v>90</v>
      </c>
      <c r="C89" s="52"/>
      <c r="D89" s="12" t="s">
        <v>5</v>
      </c>
      <c r="E89" s="116"/>
      <c r="F89" s="117"/>
      <c r="G89" s="117"/>
      <c r="H89" s="117"/>
      <c r="I89" s="117">
        <v>10</v>
      </c>
      <c r="J89" s="118">
        <v>5</v>
      </c>
      <c r="K89" s="118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9"/>
      <c r="X89" s="82">
        <f t="shared" si="4"/>
        <v>15</v>
      </c>
      <c r="Y89" s="84">
        <f t="shared" si="3"/>
        <v>0</v>
      </c>
      <c r="Z89" s="50"/>
    </row>
    <row r="90" spans="1:26" s="51" customFormat="1" ht="15" customHeight="1" x14ac:dyDescent="0.25">
      <c r="A90" s="81" t="s">
        <v>197</v>
      </c>
      <c r="B90" s="23" t="s">
        <v>224</v>
      </c>
      <c r="C90" s="52"/>
      <c r="D90" s="12" t="s">
        <v>76</v>
      </c>
      <c r="E90" s="116"/>
      <c r="F90" s="117"/>
      <c r="G90" s="117"/>
      <c r="H90" s="117"/>
      <c r="I90" s="117"/>
      <c r="J90" s="118"/>
      <c r="K90" s="118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9">
        <v>5</v>
      </c>
      <c r="X90" s="82">
        <f t="shared" si="4"/>
        <v>5</v>
      </c>
      <c r="Y90" s="84">
        <f t="shared" si="3"/>
        <v>0</v>
      </c>
      <c r="Z90" s="50"/>
    </row>
    <row r="91" spans="1:26" s="51" customFormat="1" ht="15" customHeight="1" x14ac:dyDescent="0.25">
      <c r="A91" s="81" t="s">
        <v>198</v>
      </c>
      <c r="B91" s="23" t="s">
        <v>225</v>
      </c>
      <c r="C91" s="52"/>
      <c r="D91" s="12" t="s">
        <v>226</v>
      </c>
      <c r="E91" s="116"/>
      <c r="F91" s="117"/>
      <c r="G91" s="117"/>
      <c r="H91" s="117"/>
      <c r="I91" s="117"/>
      <c r="J91" s="118"/>
      <c r="K91" s="118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9">
        <v>5</v>
      </c>
      <c r="X91" s="82">
        <f t="shared" si="4"/>
        <v>5</v>
      </c>
      <c r="Y91" s="84">
        <f t="shared" si="3"/>
        <v>0</v>
      </c>
      <c r="Z91" s="50"/>
    </row>
    <row r="92" spans="1:26" s="51" customFormat="1" ht="15" customHeight="1" x14ac:dyDescent="0.25">
      <c r="A92" s="81" t="s">
        <v>230</v>
      </c>
      <c r="B92" s="23" t="s">
        <v>18</v>
      </c>
      <c r="C92" s="52"/>
      <c r="D92" s="12" t="s">
        <v>4</v>
      </c>
      <c r="E92" s="116"/>
      <c r="F92" s="117">
        <v>1</v>
      </c>
      <c r="G92" s="117"/>
      <c r="H92" s="117"/>
      <c r="I92" s="117">
        <v>4</v>
      </c>
      <c r="J92" s="118"/>
      <c r="K92" s="118"/>
      <c r="L92" s="117"/>
      <c r="M92" s="117"/>
      <c r="N92" s="117">
        <v>2</v>
      </c>
      <c r="O92" s="117"/>
      <c r="P92" s="117"/>
      <c r="Q92" s="117"/>
      <c r="R92" s="117"/>
      <c r="S92" s="117">
        <v>15</v>
      </c>
      <c r="T92" s="117">
        <v>3</v>
      </c>
      <c r="U92" s="117"/>
      <c r="V92" s="117">
        <v>2</v>
      </c>
      <c r="W92" s="119">
        <v>4</v>
      </c>
      <c r="X92" s="82">
        <f t="shared" si="4"/>
        <v>31</v>
      </c>
      <c r="Y92" s="84">
        <f t="shared" si="3"/>
        <v>0</v>
      </c>
      <c r="Z92" s="50"/>
    </row>
    <row r="93" spans="1:26" s="51" customFormat="1" ht="15" customHeight="1" x14ac:dyDescent="0.25">
      <c r="A93" s="81" t="s">
        <v>231</v>
      </c>
      <c r="B93" s="23" t="s">
        <v>31</v>
      </c>
      <c r="C93" s="52"/>
      <c r="D93" s="12" t="s">
        <v>4</v>
      </c>
      <c r="E93" s="116"/>
      <c r="F93" s="117"/>
      <c r="G93" s="117"/>
      <c r="H93" s="117"/>
      <c r="I93" s="117">
        <v>1</v>
      </c>
      <c r="J93" s="118"/>
      <c r="K93" s="118"/>
      <c r="L93" s="117">
        <v>5</v>
      </c>
      <c r="M93" s="117">
        <v>2</v>
      </c>
      <c r="N93" s="117"/>
      <c r="O93" s="117"/>
      <c r="P93" s="117"/>
      <c r="Q93" s="117"/>
      <c r="R93" s="117"/>
      <c r="S93" s="117"/>
      <c r="T93" s="117"/>
      <c r="U93" s="117">
        <v>2</v>
      </c>
      <c r="V93" s="117">
        <v>1</v>
      </c>
      <c r="W93" s="119"/>
      <c r="X93" s="82">
        <f t="shared" si="4"/>
        <v>11</v>
      </c>
      <c r="Y93" s="84">
        <f t="shared" si="3"/>
        <v>0</v>
      </c>
      <c r="Z93" s="50"/>
    </row>
    <row r="94" spans="1:26" s="51" customFormat="1" ht="21.75" customHeight="1" x14ac:dyDescent="0.25">
      <c r="A94" s="81" t="s">
        <v>232</v>
      </c>
      <c r="B94" s="23" t="s">
        <v>227</v>
      </c>
      <c r="C94" s="52"/>
      <c r="D94" s="12" t="s">
        <v>7</v>
      </c>
      <c r="E94" s="116"/>
      <c r="F94" s="117"/>
      <c r="G94" s="117"/>
      <c r="H94" s="117"/>
      <c r="I94" s="117"/>
      <c r="J94" s="118"/>
      <c r="K94" s="118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9">
        <v>3</v>
      </c>
      <c r="X94" s="82">
        <f t="shared" si="4"/>
        <v>3</v>
      </c>
      <c r="Y94" s="84">
        <f t="shared" si="3"/>
        <v>0</v>
      </c>
      <c r="Z94" s="50"/>
    </row>
    <row r="95" spans="1:26" s="51" customFormat="1" ht="15" customHeight="1" x14ac:dyDescent="0.25">
      <c r="A95" s="81" t="s">
        <v>233</v>
      </c>
      <c r="B95" s="23" t="s">
        <v>68</v>
      </c>
      <c r="C95" s="52"/>
      <c r="D95" s="12" t="s">
        <v>7</v>
      </c>
      <c r="E95" s="116"/>
      <c r="F95" s="117"/>
      <c r="G95" s="117"/>
      <c r="H95" s="117"/>
      <c r="I95" s="117"/>
      <c r="J95" s="118"/>
      <c r="K95" s="118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>
        <v>8</v>
      </c>
      <c r="W95" s="119"/>
      <c r="X95" s="82">
        <f t="shared" si="4"/>
        <v>8</v>
      </c>
      <c r="Y95" s="84">
        <f t="shared" si="3"/>
        <v>0</v>
      </c>
      <c r="Z95" s="50"/>
    </row>
    <row r="96" spans="1:26" s="51" customFormat="1" ht="15" customHeight="1" x14ac:dyDescent="0.25">
      <c r="A96" s="81" t="s">
        <v>234</v>
      </c>
      <c r="B96" s="19" t="s">
        <v>75</v>
      </c>
      <c r="C96" s="52"/>
      <c r="D96" s="21" t="s">
        <v>4</v>
      </c>
      <c r="E96" s="116"/>
      <c r="F96" s="117"/>
      <c r="G96" s="117"/>
      <c r="H96" s="117"/>
      <c r="I96" s="117"/>
      <c r="J96" s="118"/>
      <c r="K96" s="118"/>
      <c r="L96" s="117"/>
      <c r="M96" s="117"/>
      <c r="N96" s="117"/>
      <c r="O96" s="117">
        <v>6</v>
      </c>
      <c r="P96" s="117"/>
      <c r="Q96" s="117"/>
      <c r="R96" s="117"/>
      <c r="S96" s="117"/>
      <c r="T96" s="117"/>
      <c r="U96" s="117"/>
      <c r="V96" s="117">
        <v>12</v>
      </c>
      <c r="W96" s="119"/>
      <c r="X96" s="82">
        <f>SUM(E96:W96)</f>
        <v>18</v>
      </c>
      <c r="Y96" s="84">
        <f t="shared" si="3"/>
        <v>0</v>
      </c>
      <c r="Z96" s="50"/>
    </row>
    <row r="97" spans="1:26" s="51" customFormat="1" ht="15" customHeight="1" x14ac:dyDescent="0.25">
      <c r="A97" s="81" t="s">
        <v>235</v>
      </c>
      <c r="B97" s="17" t="s">
        <v>48</v>
      </c>
      <c r="C97" s="52"/>
      <c r="D97" s="16" t="s">
        <v>4</v>
      </c>
      <c r="E97" s="116"/>
      <c r="F97" s="117"/>
      <c r="G97" s="117"/>
      <c r="H97" s="117"/>
      <c r="I97" s="117"/>
      <c r="J97" s="118"/>
      <c r="K97" s="118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9">
        <v>80</v>
      </c>
      <c r="X97" s="82">
        <f t="shared" si="4"/>
        <v>80</v>
      </c>
      <c r="Y97" s="84">
        <f t="shared" si="3"/>
        <v>0</v>
      </c>
      <c r="Z97" s="50"/>
    </row>
    <row r="98" spans="1:26" s="51" customFormat="1" ht="15" customHeight="1" x14ac:dyDescent="0.25">
      <c r="A98" s="81" t="s">
        <v>236</v>
      </c>
      <c r="B98" s="17" t="s">
        <v>49</v>
      </c>
      <c r="C98" s="52"/>
      <c r="D98" s="16" t="s">
        <v>4</v>
      </c>
      <c r="E98" s="116"/>
      <c r="F98" s="117"/>
      <c r="G98" s="117"/>
      <c r="H98" s="117"/>
      <c r="I98" s="117"/>
      <c r="J98" s="118"/>
      <c r="K98" s="118"/>
      <c r="L98" s="117"/>
      <c r="M98" s="117"/>
      <c r="N98" s="117"/>
      <c r="O98" s="117"/>
      <c r="P98" s="117"/>
      <c r="Q98" s="117"/>
      <c r="R98" s="117"/>
      <c r="S98" s="117"/>
      <c r="T98" s="117"/>
      <c r="U98" s="117">
        <v>15</v>
      </c>
      <c r="V98" s="117"/>
      <c r="W98" s="119">
        <v>80</v>
      </c>
      <c r="X98" s="82">
        <f t="shared" si="4"/>
        <v>95</v>
      </c>
      <c r="Y98" s="84">
        <f t="shared" si="3"/>
        <v>0</v>
      </c>
      <c r="Z98" s="50"/>
    </row>
    <row r="99" spans="1:26" s="51" customFormat="1" ht="22.5" customHeight="1" x14ac:dyDescent="0.25">
      <c r="A99" s="81" t="s">
        <v>237</v>
      </c>
      <c r="B99" s="17" t="s">
        <v>78</v>
      </c>
      <c r="C99" s="52"/>
      <c r="D99" s="16" t="s">
        <v>4</v>
      </c>
      <c r="E99" s="116"/>
      <c r="F99" s="117"/>
      <c r="G99" s="117"/>
      <c r="H99" s="117"/>
      <c r="I99" s="117">
        <v>2</v>
      </c>
      <c r="J99" s="118"/>
      <c r="K99" s="118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>
        <v>7</v>
      </c>
      <c r="W99" s="119"/>
      <c r="X99" s="82">
        <f t="shared" si="4"/>
        <v>9</v>
      </c>
      <c r="Y99" s="84">
        <f t="shared" si="3"/>
        <v>0</v>
      </c>
      <c r="Z99" s="50"/>
    </row>
    <row r="100" spans="1:26" s="51" customFormat="1" ht="15" customHeight="1" x14ac:dyDescent="0.25">
      <c r="A100" s="81" t="s">
        <v>238</v>
      </c>
      <c r="B100" s="17" t="s">
        <v>16</v>
      </c>
      <c r="C100" s="52"/>
      <c r="D100" s="16" t="s">
        <v>4</v>
      </c>
      <c r="E100" s="116"/>
      <c r="F100" s="117"/>
      <c r="G100" s="117">
        <v>30</v>
      </c>
      <c r="H100" s="117">
        <v>30</v>
      </c>
      <c r="I100" s="117"/>
      <c r="J100" s="118">
        <v>20</v>
      </c>
      <c r="K100" s="118"/>
      <c r="L100" s="117">
        <v>50</v>
      </c>
      <c r="M100" s="117">
        <v>150</v>
      </c>
      <c r="N100" s="117"/>
      <c r="O100" s="117"/>
      <c r="P100" s="117"/>
      <c r="Q100" s="117"/>
      <c r="R100" s="117"/>
      <c r="S100" s="117"/>
      <c r="T100" s="117"/>
      <c r="U100" s="117"/>
      <c r="V100" s="117">
        <v>25</v>
      </c>
      <c r="W100" s="119">
        <v>40</v>
      </c>
      <c r="X100" s="82">
        <f t="shared" si="4"/>
        <v>345</v>
      </c>
      <c r="Y100" s="84">
        <f t="shared" si="3"/>
        <v>0</v>
      </c>
      <c r="Z100" s="50"/>
    </row>
    <row r="101" spans="1:26" s="51" customFormat="1" ht="15" customHeight="1" x14ac:dyDescent="0.25">
      <c r="A101" s="81" t="s">
        <v>239</v>
      </c>
      <c r="B101" s="17" t="s">
        <v>46</v>
      </c>
      <c r="C101" s="52"/>
      <c r="D101" s="16" t="s">
        <v>4</v>
      </c>
      <c r="E101" s="116"/>
      <c r="F101" s="117"/>
      <c r="G101" s="117"/>
      <c r="H101" s="117"/>
      <c r="I101" s="117"/>
      <c r="J101" s="118"/>
      <c r="K101" s="118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>
        <v>15</v>
      </c>
      <c r="V101" s="117">
        <v>2</v>
      </c>
      <c r="W101" s="119"/>
      <c r="X101" s="82">
        <f t="shared" si="4"/>
        <v>17</v>
      </c>
      <c r="Y101" s="84">
        <f t="shared" si="3"/>
        <v>0</v>
      </c>
      <c r="Z101" s="50"/>
    </row>
    <row r="102" spans="1:26" s="51" customFormat="1" ht="15" customHeight="1" x14ac:dyDescent="0.25">
      <c r="A102" s="81" t="s">
        <v>240</v>
      </c>
      <c r="B102" s="17" t="s">
        <v>50</v>
      </c>
      <c r="C102" s="52"/>
      <c r="D102" s="16" t="s">
        <v>4</v>
      </c>
      <c r="E102" s="116"/>
      <c r="F102" s="117">
        <v>82</v>
      </c>
      <c r="G102" s="117"/>
      <c r="H102" s="117"/>
      <c r="I102" s="117">
        <v>40</v>
      </c>
      <c r="J102" s="118"/>
      <c r="K102" s="118">
        <v>10</v>
      </c>
      <c r="L102" s="117"/>
      <c r="M102" s="117"/>
      <c r="N102" s="117">
        <v>200</v>
      </c>
      <c r="O102" s="117">
        <v>200</v>
      </c>
      <c r="P102" s="117">
        <v>10</v>
      </c>
      <c r="Q102" s="117">
        <v>20</v>
      </c>
      <c r="R102" s="117">
        <v>1000</v>
      </c>
      <c r="S102" s="117">
        <v>460</v>
      </c>
      <c r="T102" s="117">
        <v>100</v>
      </c>
      <c r="U102" s="117"/>
      <c r="V102" s="117">
        <v>65</v>
      </c>
      <c r="W102" s="119">
        <v>80</v>
      </c>
      <c r="X102" s="82">
        <f t="shared" si="4"/>
        <v>2267</v>
      </c>
      <c r="Y102" s="84">
        <f t="shared" si="3"/>
        <v>0</v>
      </c>
      <c r="Z102" s="50"/>
    </row>
    <row r="103" spans="1:26" s="51" customFormat="1" ht="15" customHeight="1" x14ac:dyDescent="0.25">
      <c r="A103" s="81" t="s">
        <v>241</v>
      </c>
      <c r="B103" s="17" t="s">
        <v>273</v>
      </c>
      <c r="C103" s="52"/>
      <c r="D103" s="16" t="s">
        <v>4</v>
      </c>
      <c r="E103" s="116">
        <v>5</v>
      </c>
      <c r="F103" s="117">
        <v>20</v>
      </c>
      <c r="G103" s="117">
        <v>22</v>
      </c>
      <c r="H103" s="117">
        <v>15</v>
      </c>
      <c r="I103" s="117">
        <v>20</v>
      </c>
      <c r="J103" s="118">
        <v>5</v>
      </c>
      <c r="K103" s="118">
        <v>10</v>
      </c>
      <c r="L103" s="117">
        <v>20</v>
      </c>
      <c r="M103" s="117">
        <v>30</v>
      </c>
      <c r="N103" s="117"/>
      <c r="O103" s="117"/>
      <c r="P103" s="117"/>
      <c r="Q103" s="117">
        <v>10</v>
      </c>
      <c r="R103" s="117"/>
      <c r="S103" s="117"/>
      <c r="T103" s="117">
        <v>12</v>
      </c>
      <c r="U103" s="117"/>
      <c r="V103" s="117">
        <v>30</v>
      </c>
      <c r="W103" s="119">
        <v>40</v>
      </c>
      <c r="X103" s="82">
        <f t="shared" si="4"/>
        <v>239</v>
      </c>
      <c r="Y103" s="84">
        <f t="shared" si="3"/>
        <v>0</v>
      </c>
      <c r="Z103" s="50"/>
    </row>
    <row r="104" spans="1:26" s="51" customFormat="1" ht="15" customHeight="1" x14ac:dyDescent="0.25">
      <c r="A104" s="81" t="s">
        <v>242</v>
      </c>
      <c r="B104" s="17" t="s">
        <v>25</v>
      </c>
      <c r="C104" s="52"/>
      <c r="D104" s="16" t="s">
        <v>4</v>
      </c>
      <c r="E104" s="116"/>
      <c r="F104" s="117">
        <v>75</v>
      </c>
      <c r="G104" s="117">
        <v>50</v>
      </c>
      <c r="H104" s="117"/>
      <c r="I104" s="117">
        <v>100</v>
      </c>
      <c r="J104" s="118">
        <v>1000</v>
      </c>
      <c r="K104" s="118"/>
      <c r="L104" s="117"/>
      <c r="M104" s="117"/>
      <c r="N104" s="117">
        <v>50</v>
      </c>
      <c r="O104" s="117"/>
      <c r="P104" s="117"/>
      <c r="Q104" s="117"/>
      <c r="R104" s="117"/>
      <c r="S104" s="117"/>
      <c r="T104" s="117"/>
      <c r="U104" s="117"/>
      <c r="V104" s="117"/>
      <c r="W104" s="119">
        <v>100</v>
      </c>
      <c r="X104" s="82">
        <f t="shared" si="4"/>
        <v>1375</v>
      </c>
      <c r="Y104" s="84">
        <f t="shared" si="3"/>
        <v>0</v>
      </c>
      <c r="Z104" s="50"/>
    </row>
    <row r="105" spans="1:26" s="51" customFormat="1" ht="15" customHeight="1" x14ac:dyDescent="0.25">
      <c r="A105" s="81" t="s">
        <v>243</v>
      </c>
      <c r="B105" s="17" t="s">
        <v>24</v>
      </c>
      <c r="C105" s="52"/>
      <c r="D105" s="16" t="s">
        <v>4</v>
      </c>
      <c r="E105" s="116"/>
      <c r="F105" s="117"/>
      <c r="G105" s="117">
        <v>50</v>
      </c>
      <c r="H105" s="117"/>
      <c r="I105" s="117">
        <v>50</v>
      </c>
      <c r="J105" s="118">
        <v>2000</v>
      </c>
      <c r="K105" s="118"/>
      <c r="L105" s="117"/>
      <c r="M105" s="117"/>
      <c r="N105" s="117">
        <v>50</v>
      </c>
      <c r="O105" s="117"/>
      <c r="P105" s="117"/>
      <c r="Q105" s="117"/>
      <c r="R105" s="117"/>
      <c r="S105" s="117"/>
      <c r="T105" s="117"/>
      <c r="U105" s="117"/>
      <c r="V105" s="117"/>
      <c r="W105" s="119">
        <v>100</v>
      </c>
      <c r="X105" s="82">
        <f t="shared" si="4"/>
        <v>2250</v>
      </c>
      <c r="Y105" s="84">
        <f t="shared" si="3"/>
        <v>0</v>
      </c>
      <c r="Z105" s="50"/>
    </row>
    <row r="106" spans="1:26" s="51" customFormat="1" ht="15" customHeight="1" x14ac:dyDescent="0.25">
      <c r="A106" s="81" t="s">
        <v>244</v>
      </c>
      <c r="B106" s="17" t="s">
        <v>23</v>
      </c>
      <c r="C106" s="52"/>
      <c r="D106" s="16" t="s">
        <v>4</v>
      </c>
      <c r="E106" s="116"/>
      <c r="F106" s="117"/>
      <c r="G106" s="117">
        <v>100</v>
      </c>
      <c r="H106" s="117"/>
      <c r="I106" s="117">
        <v>50</v>
      </c>
      <c r="J106" s="118">
        <v>11000</v>
      </c>
      <c r="K106" s="118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9">
        <v>150</v>
      </c>
      <c r="X106" s="82">
        <f t="shared" si="4"/>
        <v>11300</v>
      </c>
      <c r="Y106" s="84">
        <f t="shared" ref="Y106:Y132" si="5">C106*X106</f>
        <v>0</v>
      </c>
      <c r="Z106" s="50"/>
    </row>
    <row r="107" spans="1:26" s="51" customFormat="1" ht="15" customHeight="1" x14ac:dyDescent="0.25">
      <c r="A107" s="81" t="s">
        <v>245</v>
      </c>
      <c r="B107" s="19" t="s">
        <v>59</v>
      </c>
      <c r="C107" s="52"/>
      <c r="D107" s="21" t="s">
        <v>4</v>
      </c>
      <c r="E107" s="116"/>
      <c r="F107" s="117">
        <v>50</v>
      </c>
      <c r="G107" s="117"/>
      <c r="H107" s="117"/>
      <c r="I107" s="117"/>
      <c r="J107" s="118"/>
      <c r="K107" s="118"/>
      <c r="L107" s="117"/>
      <c r="M107" s="117"/>
      <c r="N107" s="117">
        <v>25</v>
      </c>
      <c r="O107" s="117"/>
      <c r="P107" s="117"/>
      <c r="Q107" s="117"/>
      <c r="R107" s="117"/>
      <c r="S107" s="117"/>
      <c r="T107" s="117"/>
      <c r="U107" s="117"/>
      <c r="V107" s="117"/>
      <c r="W107" s="119"/>
      <c r="X107" s="82">
        <f t="shared" si="4"/>
        <v>75</v>
      </c>
      <c r="Y107" s="84">
        <f t="shared" si="5"/>
        <v>0</v>
      </c>
      <c r="Z107" s="50"/>
    </row>
    <row r="108" spans="1:26" s="51" customFormat="1" ht="15" customHeight="1" x14ac:dyDescent="0.25">
      <c r="A108" s="81" t="s">
        <v>246</v>
      </c>
      <c r="B108" s="19" t="s">
        <v>66</v>
      </c>
      <c r="C108" s="52"/>
      <c r="D108" s="21" t="s">
        <v>4</v>
      </c>
      <c r="E108" s="116"/>
      <c r="F108" s="117"/>
      <c r="G108" s="117"/>
      <c r="H108" s="117"/>
      <c r="I108" s="117">
        <v>100</v>
      </c>
      <c r="J108" s="118"/>
      <c r="K108" s="118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9"/>
      <c r="X108" s="82">
        <f t="shared" si="4"/>
        <v>100</v>
      </c>
      <c r="Y108" s="84">
        <f t="shared" si="5"/>
        <v>0</v>
      </c>
      <c r="Z108" s="50"/>
    </row>
    <row r="109" spans="1:26" s="51" customFormat="1" ht="15" customHeight="1" x14ac:dyDescent="0.25">
      <c r="A109" s="81" t="s">
        <v>247</v>
      </c>
      <c r="B109" s="19" t="s">
        <v>92</v>
      </c>
      <c r="C109" s="52"/>
      <c r="D109" s="21" t="s">
        <v>4</v>
      </c>
      <c r="E109" s="116"/>
      <c r="F109" s="117"/>
      <c r="G109" s="117"/>
      <c r="H109" s="117"/>
      <c r="I109" s="117">
        <v>50</v>
      </c>
      <c r="J109" s="118">
        <v>100</v>
      </c>
      <c r="K109" s="118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9"/>
      <c r="X109" s="82">
        <f t="shared" si="4"/>
        <v>150</v>
      </c>
      <c r="Y109" s="84">
        <f t="shared" si="5"/>
        <v>0</v>
      </c>
      <c r="Z109" s="50"/>
    </row>
    <row r="110" spans="1:26" s="51" customFormat="1" ht="15" customHeight="1" x14ac:dyDescent="0.25">
      <c r="A110" s="81" t="s">
        <v>248</v>
      </c>
      <c r="B110" s="17" t="s">
        <v>6</v>
      </c>
      <c r="C110" s="52"/>
      <c r="D110" s="16" t="s">
        <v>4</v>
      </c>
      <c r="E110" s="116">
        <v>5</v>
      </c>
      <c r="F110" s="117"/>
      <c r="G110" s="117">
        <v>12</v>
      </c>
      <c r="H110" s="117">
        <v>10</v>
      </c>
      <c r="I110" s="117">
        <v>4</v>
      </c>
      <c r="J110" s="118"/>
      <c r="K110" s="118"/>
      <c r="L110" s="117">
        <v>10</v>
      </c>
      <c r="M110" s="117">
        <v>3</v>
      </c>
      <c r="N110" s="117"/>
      <c r="O110" s="117"/>
      <c r="P110" s="117"/>
      <c r="Q110" s="117"/>
      <c r="R110" s="117"/>
      <c r="S110" s="117"/>
      <c r="T110" s="117"/>
      <c r="U110" s="117"/>
      <c r="V110" s="117">
        <v>10</v>
      </c>
      <c r="W110" s="119">
        <v>25</v>
      </c>
      <c r="X110" s="82">
        <f t="shared" si="4"/>
        <v>79</v>
      </c>
      <c r="Y110" s="84">
        <f t="shared" si="5"/>
        <v>0</v>
      </c>
      <c r="Z110" s="50"/>
    </row>
    <row r="111" spans="1:26" s="51" customFormat="1" ht="15" customHeight="1" x14ac:dyDescent="0.25">
      <c r="A111" s="81" t="s">
        <v>249</v>
      </c>
      <c r="B111" s="17" t="s">
        <v>73</v>
      </c>
      <c r="C111" s="52"/>
      <c r="D111" s="16" t="s">
        <v>4</v>
      </c>
      <c r="E111" s="116"/>
      <c r="F111" s="117"/>
      <c r="G111" s="117"/>
      <c r="H111" s="117"/>
      <c r="I111" s="117"/>
      <c r="J111" s="118"/>
      <c r="K111" s="118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9">
        <v>10</v>
      </c>
      <c r="X111" s="82">
        <f t="shared" si="4"/>
        <v>10</v>
      </c>
      <c r="Y111" s="84">
        <f t="shared" si="5"/>
        <v>0</v>
      </c>
      <c r="Z111" s="50"/>
    </row>
    <row r="112" spans="1:26" s="51" customFormat="1" ht="15" customHeight="1" x14ac:dyDescent="0.25">
      <c r="A112" s="81" t="s">
        <v>250</v>
      </c>
      <c r="B112" s="17" t="s">
        <v>74</v>
      </c>
      <c r="C112" s="52"/>
      <c r="D112" s="16" t="s">
        <v>4</v>
      </c>
      <c r="E112" s="116"/>
      <c r="F112" s="117"/>
      <c r="G112" s="117"/>
      <c r="H112" s="117"/>
      <c r="I112" s="117"/>
      <c r="J112" s="118"/>
      <c r="K112" s="118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9">
        <v>10</v>
      </c>
      <c r="X112" s="82">
        <f t="shared" si="4"/>
        <v>10</v>
      </c>
      <c r="Y112" s="84">
        <f t="shared" si="5"/>
        <v>0</v>
      </c>
      <c r="Z112" s="50"/>
    </row>
    <row r="113" spans="1:26" s="51" customFormat="1" ht="15" customHeight="1" x14ac:dyDescent="0.25">
      <c r="A113" s="81" t="s">
        <v>251</v>
      </c>
      <c r="B113" s="17" t="s">
        <v>205</v>
      </c>
      <c r="C113" s="52"/>
      <c r="D113" s="16" t="s">
        <v>4</v>
      </c>
      <c r="E113" s="116"/>
      <c r="F113" s="117"/>
      <c r="G113" s="117"/>
      <c r="H113" s="117"/>
      <c r="I113" s="117"/>
      <c r="J113" s="118"/>
      <c r="K113" s="118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>
        <v>8</v>
      </c>
      <c r="W113" s="119"/>
      <c r="X113" s="82">
        <f t="shared" si="4"/>
        <v>8</v>
      </c>
      <c r="Y113" s="84">
        <f t="shared" si="5"/>
        <v>0</v>
      </c>
      <c r="Z113" s="50"/>
    </row>
    <row r="114" spans="1:26" s="51" customFormat="1" ht="15" customHeight="1" x14ac:dyDescent="0.25">
      <c r="A114" s="81" t="s">
        <v>252</v>
      </c>
      <c r="B114" s="17" t="s">
        <v>206</v>
      </c>
      <c r="C114" s="52"/>
      <c r="D114" s="16" t="s">
        <v>4</v>
      </c>
      <c r="E114" s="116"/>
      <c r="F114" s="117"/>
      <c r="G114" s="117"/>
      <c r="H114" s="117"/>
      <c r="I114" s="117"/>
      <c r="J114" s="118"/>
      <c r="K114" s="118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>
        <v>2</v>
      </c>
      <c r="W114" s="119"/>
      <c r="X114" s="82">
        <f t="shared" si="4"/>
        <v>2</v>
      </c>
      <c r="Y114" s="84">
        <f t="shared" si="5"/>
        <v>0</v>
      </c>
      <c r="Z114" s="50"/>
    </row>
    <row r="115" spans="1:26" s="51" customFormat="1" ht="15" customHeight="1" x14ac:dyDescent="0.25">
      <c r="A115" s="81" t="s">
        <v>253</v>
      </c>
      <c r="B115" s="17" t="s">
        <v>293</v>
      </c>
      <c r="C115" s="52"/>
      <c r="D115" s="16" t="s">
        <v>4</v>
      </c>
      <c r="E115" s="116"/>
      <c r="F115" s="117"/>
      <c r="G115" s="117"/>
      <c r="H115" s="117"/>
      <c r="I115" s="117"/>
      <c r="J115" s="118"/>
      <c r="K115" s="118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9">
        <v>10</v>
      </c>
      <c r="X115" s="82">
        <f t="shared" si="4"/>
        <v>10</v>
      </c>
      <c r="Y115" s="84">
        <f t="shared" si="5"/>
        <v>0</v>
      </c>
      <c r="Z115" s="50"/>
    </row>
    <row r="116" spans="1:26" s="51" customFormat="1" ht="15" customHeight="1" x14ac:dyDescent="0.25">
      <c r="A116" s="81" t="s">
        <v>254</v>
      </c>
      <c r="B116" s="17" t="s">
        <v>294</v>
      </c>
      <c r="C116" s="52"/>
      <c r="D116" s="16" t="s">
        <v>4</v>
      </c>
      <c r="E116" s="116"/>
      <c r="F116" s="117"/>
      <c r="G116" s="117"/>
      <c r="H116" s="117"/>
      <c r="I116" s="117"/>
      <c r="J116" s="118"/>
      <c r="K116" s="118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9">
        <v>10</v>
      </c>
      <c r="X116" s="82">
        <f t="shared" si="4"/>
        <v>10</v>
      </c>
      <c r="Y116" s="84">
        <f t="shared" si="5"/>
        <v>0</v>
      </c>
      <c r="Z116" s="50"/>
    </row>
    <row r="117" spans="1:26" s="51" customFormat="1" ht="15" customHeight="1" x14ac:dyDescent="0.25">
      <c r="A117" s="81" t="s">
        <v>255</v>
      </c>
      <c r="B117" s="17" t="s">
        <v>113</v>
      </c>
      <c r="C117" s="52"/>
      <c r="D117" s="16" t="s">
        <v>5</v>
      </c>
      <c r="E117" s="116"/>
      <c r="F117" s="117"/>
      <c r="G117" s="117"/>
      <c r="H117" s="117"/>
      <c r="I117" s="117"/>
      <c r="J117" s="118">
        <v>4</v>
      </c>
      <c r="K117" s="118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9"/>
      <c r="X117" s="82">
        <f t="shared" si="4"/>
        <v>4</v>
      </c>
      <c r="Y117" s="84">
        <f t="shared" si="5"/>
        <v>0</v>
      </c>
      <c r="Z117" s="50"/>
    </row>
    <row r="118" spans="1:26" s="51" customFormat="1" ht="15" customHeight="1" x14ac:dyDescent="0.25">
      <c r="A118" s="81" t="s">
        <v>256</v>
      </c>
      <c r="B118" s="17" t="s">
        <v>271</v>
      </c>
      <c r="C118" s="52"/>
      <c r="D118" s="16" t="s">
        <v>4</v>
      </c>
      <c r="E118" s="116">
        <v>10</v>
      </c>
      <c r="F118" s="117"/>
      <c r="G118" s="117">
        <v>12</v>
      </c>
      <c r="H118" s="117">
        <v>10</v>
      </c>
      <c r="I118" s="117">
        <v>3</v>
      </c>
      <c r="J118" s="118">
        <v>5</v>
      </c>
      <c r="K118" s="118">
        <v>8</v>
      </c>
      <c r="L118" s="117"/>
      <c r="M118" s="117"/>
      <c r="N118" s="117">
        <v>36</v>
      </c>
      <c r="O118" s="117">
        <v>10</v>
      </c>
      <c r="P118" s="117"/>
      <c r="Q118" s="117"/>
      <c r="R118" s="117"/>
      <c r="S118" s="117"/>
      <c r="T118" s="117"/>
      <c r="U118" s="117"/>
      <c r="V118" s="117">
        <v>10</v>
      </c>
      <c r="W118" s="119">
        <v>50</v>
      </c>
      <c r="X118" s="82">
        <f>SUM(E118:W118)</f>
        <v>154</v>
      </c>
      <c r="Y118" s="84">
        <f t="shared" si="5"/>
        <v>0</v>
      </c>
      <c r="Z118" s="50"/>
    </row>
    <row r="119" spans="1:26" s="51" customFormat="1" ht="15" customHeight="1" x14ac:dyDescent="0.25">
      <c r="A119" s="81" t="s">
        <v>257</v>
      </c>
      <c r="B119" s="17" t="s">
        <v>296</v>
      </c>
      <c r="C119" s="52"/>
      <c r="D119" s="16" t="s">
        <v>65</v>
      </c>
      <c r="E119" s="116"/>
      <c r="F119" s="117"/>
      <c r="G119" s="117"/>
      <c r="H119" s="117"/>
      <c r="I119" s="117">
        <v>2</v>
      </c>
      <c r="J119" s="118"/>
      <c r="K119" s="118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>
        <v>1</v>
      </c>
      <c r="W119" s="119"/>
      <c r="X119" s="82">
        <f t="shared" si="4"/>
        <v>3</v>
      </c>
      <c r="Y119" s="84">
        <f t="shared" si="5"/>
        <v>0</v>
      </c>
      <c r="Z119" s="50"/>
    </row>
    <row r="120" spans="1:26" s="51" customFormat="1" ht="15" customHeight="1" x14ac:dyDescent="0.25">
      <c r="A120" s="81" t="s">
        <v>258</v>
      </c>
      <c r="B120" s="17" t="s">
        <v>30</v>
      </c>
      <c r="C120" s="52"/>
      <c r="D120" s="16" t="s">
        <v>4</v>
      </c>
      <c r="E120" s="116">
        <v>1</v>
      </c>
      <c r="F120" s="117"/>
      <c r="G120" s="117">
        <v>12</v>
      </c>
      <c r="H120" s="117">
        <v>10</v>
      </c>
      <c r="I120" s="117">
        <v>4</v>
      </c>
      <c r="J120" s="118"/>
      <c r="K120" s="118"/>
      <c r="L120" s="117">
        <v>10</v>
      </c>
      <c r="M120" s="117">
        <v>5</v>
      </c>
      <c r="N120" s="117">
        <v>12</v>
      </c>
      <c r="O120" s="117"/>
      <c r="P120" s="117"/>
      <c r="Q120" s="117"/>
      <c r="R120" s="117">
        <v>2</v>
      </c>
      <c r="S120" s="117">
        <v>35</v>
      </c>
      <c r="T120" s="117"/>
      <c r="U120" s="117"/>
      <c r="V120" s="117">
        <v>6</v>
      </c>
      <c r="W120" s="119">
        <v>5</v>
      </c>
      <c r="X120" s="82">
        <f t="shared" si="4"/>
        <v>102</v>
      </c>
      <c r="Y120" s="84">
        <f t="shared" si="5"/>
        <v>0</v>
      </c>
      <c r="Z120" s="50"/>
    </row>
    <row r="121" spans="1:26" s="51" customFormat="1" ht="15" customHeight="1" x14ac:dyDescent="0.25">
      <c r="A121" s="81" t="s">
        <v>259</v>
      </c>
      <c r="B121" s="17" t="s">
        <v>29</v>
      </c>
      <c r="C121" s="52"/>
      <c r="D121" s="16" t="s">
        <v>4</v>
      </c>
      <c r="E121" s="116"/>
      <c r="F121" s="117"/>
      <c r="G121" s="117"/>
      <c r="H121" s="117"/>
      <c r="I121" s="117"/>
      <c r="J121" s="118"/>
      <c r="K121" s="118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>
        <v>6</v>
      </c>
      <c r="W121" s="119">
        <v>5</v>
      </c>
      <c r="X121" s="82">
        <f t="shared" si="4"/>
        <v>11</v>
      </c>
      <c r="Y121" s="84">
        <f t="shared" si="5"/>
        <v>0</v>
      </c>
      <c r="Z121" s="50"/>
    </row>
    <row r="122" spans="1:26" s="51" customFormat="1" ht="11.25" customHeight="1" x14ac:dyDescent="0.25">
      <c r="A122" s="81" t="s">
        <v>260</v>
      </c>
      <c r="B122" s="17" t="s">
        <v>47</v>
      </c>
      <c r="C122" s="52"/>
      <c r="D122" s="16" t="s">
        <v>4</v>
      </c>
      <c r="E122" s="116">
        <v>1</v>
      </c>
      <c r="F122" s="117"/>
      <c r="G122" s="117"/>
      <c r="H122" s="117"/>
      <c r="I122" s="117"/>
      <c r="J122" s="118">
        <v>5</v>
      </c>
      <c r="K122" s="118"/>
      <c r="L122" s="117">
        <v>10</v>
      </c>
      <c r="M122" s="117"/>
      <c r="N122" s="117">
        <v>6</v>
      </c>
      <c r="O122" s="117"/>
      <c r="P122" s="117"/>
      <c r="Q122" s="117"/>
      <c r="R122" s="117">
        <v>10</v>
      </c>
      <c r="S122" s="117"/>
      <c r="T122" s="117"/>
      <c r="U122" s="117"/>
      <c r="V122" s="117">
        <v>8</v>
      </c>
      <c r="W122" s="119">
        <v>15</v>
      </c>
      <c r="X122" s="82">
        <f t="shared" si="4"/>
        <v>55</v>
      </c>
      <c r="Y122" s="84">
        <f t="shared" si="5"/>
        <v>0</v>
      </c>
      <c r="Z122" s="50"/>
    </row>
    <row r="123" spans="1:26" s="51" customFormat="1" ht="12" customHeight="1" x14ac:dyDescent="0.25">
      <c r="A123" s="81" t="s">
        <v>261</v>
      </c>
      <c r="B123" s="17" t="s">
        <v>41</v>
      </c>
      <c r="C123" s="52"/>
      <c r="D123" s="16" t="s">
        <v>4</v>
      </c>
      <c r="E123" s="116"/>
      <c r="F123" s="117"/>
      <c r="G123" s="117"/>
      <c r="H123" s="117"/>
      <c r="I123" s="117"/>
      <c r="J123" s="118">
        <v>5</v>
      </c>
      <c r="K123" s="118"/>
      <c r="L123" s="117">
        <v>10</v>
      </c>
      <c r="M123" s="117">
        <v>10</v>
      </c>
      <c r="N123" s="117"/>
      <c r="O123" s="117">
        <v>5</v>
      </c>
      <c r="P123" s="117"/>
      <c r="Q123" s="117"/>
      <c r="R123" s="117"/>
      <c r="S123" s="117">
        <v>87</v>
      </c>
      <c r="T123" s="117"/>
      <c r="U123" s="117"/>
      <c r="V123" s="117">
        <v>10</v>
      </c>
      <c r="W123" s="119">
        <v>15</v>
      </c>
      <c r="X123" s="82">
        <f t="shared" si="4"/>
        <v>142</v>
      </c>
      <c r="Y123" s="84">
        <f t="shared" si="5"/>
        <v>0</v>
      </c>
      <c r="Z123" s="50"/>
    </row>
    <row r="124" spans="1:26" s="51" customFormat="1" ht="15" customHeight="1" x14ac:dyDescent="0.25">
      <c r="A124" s="81" t="s">
        <v>262</v>
      </c>
      <c r="B124" s="17" t="s">
        <v>67</v>
      </c>
      <c r="C124" s="52"/>
      <c r="D124" s="16" t="s">
        <v>5</v>
      </c>
      <c r="E124" s="116"/>
      <c r="F124" s="117"/>
      <c r="G124" s="117">
        <v>2</v>
      </c>
      <c r="H124" s="117">
        <v>2</v>
      </c>
      <c r="I124" s="117"/>
      <c r="J124" s="118"/>
      <c r="K124" s="118"/>
      <c r="L124" s="117"/>
      <c r="M124" s="117"/>
      <c r="N124" s="117"/>
      <c r="O124" s="117"/>
      <c r="P124" s="117"/>
      <c r="Q124" s="117"/>
      <c r="R124" s="117"/>
      <c r="S124" s="117"/>
      <c r="T124" s="117">
        <v>12</v>
      </c>
      <c r="U124" s="117"/>
      <c r="V124" s="117"/>
      <c r="W124" s="119">
        <v>3</v>
      </c>
      <c r="X124" s="137">
        <f t="shared" si="4"/>
        <v>19</v>
      </c>
      <c r="Y124" s="138">
        <f t="shared" si="5"/>
        <v>0</v>
      </c>
      <c r="Z124" s="50"/>
    </row>
    <row r="125" spans="1:26" s="51" customFormat="1" ht="15" customHeight="1" x14ac:dyDescent="0.25">
      <c r="A125" s="81" t="s">
        <v>263</v>
      </c>
      <c r="B125" s="17" t="s">
        <v>228</v>
      </c>
      <c r="C125" s="100"/>
      <c r="D125" s="16" t="s">
        <v>5</v>
      </c>
      <c r="E125" s="116"/>
      <c r="F125" s="117"/>
      <c r="G125" s="117"/>
      <c r="H125" s="117"/>
      <c r="I125" s="117"/>
      <c r="J125" s="118"/>
      <c r="K125" s="118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9">
        <v>3</v>
      </c>
      <c r="X125" s="137">
        <f t="shared" si="4"/>
        <v>3</v>
      </c>
      <c r="Y125" s="138">
        <f t="shared" si="5"/>
        <v>0</v>
      </c>
      <c r="Z125" s="50"/>
    </row>
    <row r="126" spans="1:26" s="51" customFormat="1" ht="15" customHeight="1" x14ac:dyDescent="0.25">
      <c r="A126" s="81" t="s">
        <v>264</v>
      </c>
      <c r="B126" s="17" t="s">
        <v>108</v>
      </c>
      <c r="C126" s="52"/>
      <c r="D126" s="16" t="s">
        <v>5</v>
      </c>
      <c r="E126" s="116"/>
      <c r="F126" s="117">
        <v>7</v>
      </c>
      <c r="G126" s="117"/>
      <c r="H126" s="117">
        <v>5</v>
      </c>
      <c r="I126" s="117"/>
      <c r="J126" s="118"/>
      <c r="K126" s="118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9"/>
      <c r="X126" s="137">
        <f t="shared" si="4"/>
        <v>12</v>
      </c>
      <c r="Y126" s="138">
        <f t="shared" si="5"/>
        <v>0</v>
      </c>
      <c r="Z126" s="50"/>
    </row>
    <row r="127" spans="1:26" s="51" customFormat="1" ht="15" customHeight="1" x14ac:dyDescent="0.25">
      <c r="A127" s="81" t="s">
        <v>265</v>
      </c>
      <c r="B127" s="19" t="s">
        <v>86</v>
      </c>
      <c r="C127" s="52"/>
      <c r="D127" s="21" t="s">
        <v>4</v>
      </c>
      <c r="E127" s="116"/>
      <c r="F127" s="117"/>
      <c r="G127" s="117"/>
      <c r="H127" s="117"/>
      <c r="I127" s="117"/>
      <c r="J127" s="118"/>
      <c r="K127" s="118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9">
        <v>2</v>
      </c>
      <c r="X127" s="82">
        <f t="shared" si="4"/>
        <v>2</v>
      </c>
      <c r="Y127" s="84">
        <f t="shared" si="5"/>
        <v>0</v>
      </c>
      <c r="Z127" s="50"/>
    </row>
    <row r="128" spans="1:26" s="51" customFormat="1" ht="15" customHeight="1" x14ac:dyDescent="0.25">
      <c r="A128" s="81" t="s">
        <v>266</v>
      </c>
      <c r="B128" s="17" t="s">
        <v>32</v>
      </c>
      <c r="C128" s="52"/>
      <c r="D128" s="16" t="s">
        <v>11</v>
      </c>
      <c r="E128" s="116"/>
      <c r="F128" s="117"/>
      <c r="G128" s="117"/>
      <c r="H128" s="117"/>
      <c r="I128" s="117"/>
      <c r="J128" s="118"/>
      <c r="K128" s="118"/>
      <c r="L128" s="117">
        <v>10</v>
      </c>
      <c r="M128" s="117"/>
      <c r="N128" s="117"/>
      <c r="O128" s="117"/>
      <c r="P128" s="117"/>
      <c r="Q128" s="117"/>
      <c r="R128" s="117"/>
      <c r="S128" s="117"/>
      <c r="T128" s="117"/>
      <c r="U128" s="117"/>
      <c r="V128" s="117">
        <v>12</v>
      </c>
      <c r="W128" s="119"/>
      <c r="X128" s="82">
        <f t="shared" si="4"/>
        <v>22</v>
      </c>
      <c r="Y128" s="84">
        <f t="shared" si="5"/>
        <v>0</v>
      </c>
      <c r="Z128" s="50"/>
    </row>
    <row r="129" spans="1:31" s="51" customFormat="1" ht="15" customHeight="1" x14ac:dyDescent="0.25">
      <c r="A129" s="81" t="s">
        <v>267</v>
      </c>
      <c r="B129" s="19" t="s">
        <v>229</v>
      </c>
      <c r="C129" s="52"/>
      <c r="D129" s="21" t="s">
        <v>4</v>
      </c>
      <c r="E129" s="116"/>
      <c r="F129" s="117"/>
      <c r="G129" s="117"/>
      <c r="H129" s="117"/>
      <c r="I129" s="117">
        <v>3</v>
      </c>
      <c r="J129" s="118"/>
      <c r="K129" s="118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>
        <v>2</v>
      </c>
      <c r="V129" s="117"/>
      <c r="W129" s="119">
        <v>3</v>
      </c>
      <c r="X129" s="82">
        <f t="shared" si="4"/>
        <v>8</v>
      </c>
      <c r="Y129" s="84">
        <f t="shared" si="5"/>
        <v>0</v>
      </c>
      <c r="Z129" s="50"/>
    </row>
    <row r="130" spans="1:31" s="51" customFormat="1" ht="15" customHeight="1" x14ac:dyDescent="0.25">
      <c r="A130" s="81" t="s">
        <v>268</v>
      </c>
      <c r="B130" s="19" t="s">
        <v>116</v>
      </c>
      <c r="C130" s="52"/>
      <c r="D130" s="21" t="s">
        <v>4</v>
      </c>
      <c r="E130" s="116"/>
      <c r="F130" s="117">
        <v>3</v>
      </c>
      <c r="G130" s="117"/>
      <c r="H130" s="117"/>
      <c r="I130" s="117"/>
      <c r="J130" s="118"/>
      <c r="K130" s="118"/>
      <c r="L130" s="117"/>
      <c r="M130" s="117"/>
      <c r="N130" s="117"/>
      <c r="O130" s="117"/>
      <c r="P130" s="117"/>
      <c r="Q130" s="117"/>
      <c r="R130" s="117"/>
      <c r="S130" s="117"/>
      <c r="T130" s="117">
        <v>18</v>
      </c>
      <c r="U130" s="117"/>
      <c r="V130" s="117"/>
      <c r="W130" s="119"/>
      <c r="X130" s="82">
        <f t="shared" si="4"/>
        <v>21</v>
      </c>
      <c r="Y130" s="84">
        <f t="shared" si="5"/>
        <v>0</v>
      </c>
      <c r="Z130" s="50"/>
    </row>
    <row r="131" spans="1:31" s="51" customFormat="1" ht="15" customHeight="1" x14ac:dyDescent="0.25">
      <c r="A131" s="81" t="s">
        <v>269</v>
      </c>
      <c r="B131" s="19" t="s">
        <v>203</v>
      </c>
      <c r="C131" s="52"/>
      <c r="D131" s="21" t="s">
        <v>4</v>
      </c>
      <c r="E131" s="121"/>
      <c r="F131" s="122"/>
      <c r="G131" s="122"/>
      <c r="H131" s="122"/>
      <c r="I131" s="122"/>
      <c r="J131" s="123"/>
      <c r="K131" s="123"/>
      <c r="L131" s="122"/>
      <c r="M131" s="122"/>
      <c r="N131" s="122"/>
      <c r="O131" s="122"/>
      <c r="P131" s="122"/>
      <c r="Q131" s="122"/>
      <c r="R131" s="122"/>
      <c r="S131" s="122"/>
      <c r="T131" s="122">
        <v>6</v>
      </c>
      <c r="U131" s="122"/>
      <c r="V131" s="122"/>
      <c r="W131" s="124"/>
      <c r="X131" s="82">
        <f t="shared" si="4"/>
        <v>6</v>
      </c>
      <c r="Y131" s="84">
        <f t="shared" si="5"/>
        <v>0</v>
      </c>
      <c r="Z131" s="50"/>
    </row>
    <row r="132" spans="1:31" s="51" customFormat="1" ht="15.75" customHeight="1" thickBot="1" x14ac:dyDescent="0.3">
      <c r="A132" s="81" t="s">
        <v>270</v>
      </c>
      <c r="B132" s="17" t="s">
        <v>105</v>
      </c>
      <c r="C132" s="52"/>
      <c r="D132" s="16" t="s">
        <v>4</v>
      </c>
      <c r="E132" s="125">
        <v>2</v>
      </c>
      <c r="F132" s="126"/>
      <c r="G132" s="126">
        <v>4</v>
      </c>
      <c r="H132" s="126">
        <v>4</v>
      </c>
      <c r="I132" s="126">
        <v>10</v>
      </c>
      <c r="J132" s="127">
        <v>2</v>
      </c>
      <c r="K132" s="127"/>
      <c r="L132" s="126"/>
      <c r="M132" s="126"/>
      <c r="N132" s="126"/>
      <c r="O132" s="126"/>
      <c r="P132" s="126"/>
      <c r="Q132" s="126"/>
      <c r="R132" s="126">
        <v>4</v>
      </c>
      <c r="S132" s="126">
        <v>20</v>
      </c>
      <c r="T132" s="126">
        <v>2</v>
      </c>
      <c r="U132" s="126"/>
      <c r="V132" s="126"/>
      <c r="W132" s="128">
        <v>3</v>
      </c>
      <c r="X132" s="83">
        <f t="shared" si="4"/>
        <v>51</v>
      </c>
      <c r="Y132" s="85">
        <f t="shared" si="5"/>
        <v>0</v>
      </c>
      <c r="Z132" s="50"/>
    </row>
    <row r="133" spans="1:31" s="95" customFormat="1" ht="11.25" customHeight="1" thickBot="1" x14ac:dyDescent="0.25">
      <c r="A133" s="174"/>
      <c r="B133" s="175"/>
      <c r="C133" s="92"/>
      <c r="D133" s="93"/>
      <c r="E133" s="176">
        <f>Y133-W133-V133-U133-T133-S133-R133</f>
        <v>0</v>
      </c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8"/>
      <c r="R133" s="129">
        <f>C30*R30+C39*R39+C41*R41+C62*R62+C64*R64+C67*R67+C68*R68+C71*R71+C74*R74+C76*R76+C85*R85+C86*R86+C102*R102+C120*R120+C122*R122+C132*R132</f>
        <v>0</v>
      </c>
      <c r="S133" s="129">
        <f>C19*S19+C21*S21+S30*C30+C33*S33+C39*S39+C41*S41+C50*S50+C64*S64+C67*S67+C71*S71+C74*S74+C92*S92+C102*S102+C120*S120+C123*S123+C132*S132+C40*S40</f>
        <v>0</v>
      </c>
      <c r="T133" s="129">
        <f>C23*T23+C32*T32+C40*T40+C41*T41+C45*T45+C50*T50+C58*T58+C64*T64+C71*T71+C74*T74+C85*T85+C86*T86+C92*T92+C102*T102+C103*T103+C124*T124+C130*T130+C131*T131+C132*T132</f>
        <v>0</v>
      </c>
      <c r="U133" s="129">
        <f>C17*U17+C18*U18+C19*U19+C20*U20+C22*U22+C23*U23+C38*U38+C40*U40+C41*U41+C45*U45+C47*U47+C48*U48+C64*U64+C65*U65+C71*U71+C74*U74+C76*U76+C86*U86+C93*U93+C98*U98+C101*U101+C129*U129</f>
        <v>0</v>
      </c>
      <c r="V133" s="129">
        <f>C13*V13+C18*V18+C19*V19+C21*V21+C24*V24+C25*V25+C26*V26+C27*V27+C30*V30+C37*V37+C39*V39+C41*V41+C46*V46+C48*V48+C49*V49+C50*V50+C53*V53+C55*V55+C57*V57+C58*V58+C61*V61+C64*V64+C65*V65+C66*V66+C96*V96+C69*V69+C71*V71+C72*V72+C74*V74+C77*V77+C78*V78+C81*V81+C84*V84+C85*V85+C86*V86+C92*V92+C93*V93+C95*V95+C99*V99+C100*V100+C101*V101+C102*V102+C118*V118+C103*V103+C110*V110+C113*V113+C114*V114+C119*V119+C120*V120+C121*V121+C122*V122+C123*V123+C128*V128+C22*V22</f>
        <v>0</v>
      </c>
      <c r="W133" s="129">
        <f>C12*W12+C13*W13+C14*W14+C16*W16+C17*W17+C18*W18+C19*W19+C20*W20+C22*W22+C26*W26+C27*W27+C28*W28+C30*W30+C31*W31+C33*W33+C34*W34+C35*W35+C36*W36+C37*W37+C40*W40+C41*W41+C42*W42+C43*W43+C45*W45+C46*W46+C47*W47+C49*W49+C50*W50+C51*W51+C54*W54+C57*W57+C58*W58+C60*W60+C63*W63+C64*W64+C65*W65+C67*W67+C70*W70+C71*W71+C73*W73+C74*W74+C76*W76+C77*W77+C78*W78+C79*W79+C80*W80+C85*W85+C86*W86+C88*W88+C90*W90+C91*W91+C92*W92+C94*W94+C97*W97+C98*W98+C100*W100+C102*W102+C118*W118+C103*W103+C104*W104+C105*W105+C106*W106+C110*W110+C111*W111+C112*W112+C115*W115+C116*W116+C120*W120+C121*W121+C122*W122+C123*W123+C124*W124+C125*W125+C127*W127+C129*W129+C132*W132+C72*W72</f>
        <v>0</v>
      </c>
      <c r="X133" s="139"/>
      <c r="Y133" s="140">
        <f>SUM(Y12:Y132)</f>
        <v>0</v>
      </c>
      <c r="Z133" s="94"/>
    </row>
    <row r="134" spans="1:31" ht="11.25" customHeight="1" x14ac:dyDescent="0.2">
      <c r="A134" s="187"/>
      <c r="B134" s="188"/>
      <c r="C134" s="188"/>
      <c r="D134" s="188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06"/>
      <c r="Y134" s="107"/>
      <c r="Z134" s="25"/>
      <c r="AA134" s="1"/>
    </row>
    <row r="135" spans="1:31" s="64" customFormat="1" ht="11.25" customHeight="1" x14ac:dyDescent="0.15">
      <c r="A135" s="63"/>
      <c r="B135" s="189" t="s">
        <v>275</v>
      </c>
      <c r="C135" s="189"/>
      <c r="D135" s="189"/>
      <c r="E135" s="190">
        <f>E133</f>
        <v>0</v>
      </c>
      <c r="F135" s="190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08"/>
      <c r="Y135" s="109"/>
    </row>
    <row r="136" spans="1:31" s="66" customFormat="1" ht="9" x14ac:dyDescent="0.15">
      <c r="A136" s="65"/>
      <c r="B136" s="191" t="s">
        <v>277</v>
      </c>
      <c r="C136" s="191"/>
      <c r="D136" s="191"/>
      <c r="E136" s="186">
        <f>R133</f>
        <v>0</v>
      </c>
      <c r="F136" s="161"/>
      <c r="L136" s="67"/>
      <c r="M136" s="67"/>
      <c r="N136" s="67"/>
      <c r="O136" s="67"/>
      <c r="P136" s="67"/>
      <c r="Q136" s="67"/>
      <c r="R136" s="132"/>
      <c r="S136" s="67"/>
      <c r="T136" s="67"/>
      <c r="U136" s="67"/>
      <c r="V136" s="67"/>
      <c r="W136" s="67"/>
      <c r="X136" s="110"/>
      <c r="Y136" s="104"/>
      <c r="Z136" s="67"/>
      <c r="AA136" s="67"/>
      <c r="AB136" s="67"/>
      <c r="AC136" s="67"/>
      <c r="AD136" s="67"/>
      <c r="AE136" s="67"/>
    </row>
    <row r="137" spans="1:31" s="66" customFormat="1" ht="11.25" customHeight="1" x14ac:dyDescent="0.15">
      <c r="A137" s="65"/>
      <c r="B137" s="185" t="s">
        <v>102</v>
      </c>
      <c r="C137" s="185"/>
      <c r="D137" s="185"/>
      <c r="E137" s="186">
        <f>S133</f>
        <v>0</v>
      </c>
      <c r="F137" s="161"/>
      <c r="X137" s="108"/>
      <c r="Y137" s="103"/>
      <c r="AA137" s="68"/>
    </row>
    <row r="138" spans="1:31" s="66" customFormat="1" ht="11.25" customHeight="1" x14ac:dyDescent="0.15">
      <c r="A138" s="65"/>
      <c r="B138" s="185" t="s">
        <v>200</v>
      </c>
      <c r="C138" s="185"/>
      <c r="D138" s="185"/>
      <c r="E138" s="186">
        <f>T133</f>
        <v>0</v>
      </c>
      <c r="F138" s="161"/>
      <c r="X138" s="108"/>
      <c r="Y138" s="103"/>
      <c r="AA138" s="68"/>
    </row>
    <row r="139" spans="1:31" s="66" customFormat="1" ht="9" x14ac:dyDescent="0.15">
      <c r="A139" s="65"/>
      <c r="B139" s="185" t="s">
        <v>278</v>
      </c>
      <c r="C139" s="185"/>
      <c r="D139" s="185"/>
      <c r="E139" s="186">
        <f>U133</f>
        <v>0</v>
      </c>
      <c r="F139" s="161"/>
      <c r="X139" s="108"/>
      <c r="Y139" s="103"/>
      <c r="AA139" s="68"/>
    </row>
    <row r="140" spans="1:31" s="66" customFormat="1" ht="9" x14ac:dyDescent="0.15">
      <c r="A140" s="65"/>
      <c r="B140" s="185" t="s">
        <v>44</v>
      </c>
      <c r="C140" s="185"/>
      <c r="D140" s="185"/>
      <c r="E140" s="186">
        <f>V133</f>
        <v>0</v>
      </c>
      <c r="F140" s="161"/>
      <c r="X140" s="108"/>
      <c r="Y140" s="103"/>
      <c r="AA140" s="68"/>
    </row>
    <row r="141" spans="1:31" s="66" customFormat="1" ht="9" x14ac:dyDescent="0.15">
      <c r="A141" s="65"/>
      <c r="B141" s="185" t="s">
        <v>276</v>
      </c>
      <c r="C141" s="185"/>
      <c r="D141" s="185"/>
      <c r="E141" s="186">
        <f>W133</f>
        <v>0</v>
      </c>
      <c r="F141" s="161"/>
      <c r="X141" s="108"/>
      <c r="Y141" s="103"/>
      <c r="AA141" s="68"/>
    </row>
    <row r="142" spans="1:31" s="66" customFormat="1" ht="9" x14ac:dyDescent="0.15">
      <c r="A142" s="65"/>
      <c r="B142" s="101"/>
      <c r="C142" s="69"/>
      <c r="D142" s="70"/>
      <c r="E142" s="186"/>
      <c r="F142" s="186"/>
      <c r="G142" s="133"/>
      <c r="X142" s="108"/>
      <c r="Y142" s="103"/>
      <c r="AA142" s="68"/>
    </row>
    <row r="143" spans="1:31" s="66" customFormat="1" ht="9" x14ac:dyDescent="0.15">
      <c r="A143" s="65"/>
      <c r="B143" s="145"/>
      <c r="C143" s="69"/>
      <c r="D143" s="70"/>
      <c r="E143" s="146"/>
      <c r="F143" s="146"/>
      <c r="G143" s="133"/>
      <c r="X143" s="108"/>
      <c r="Y143" s="103"/>
      <c r="AA143" s="68"/>
    </row>
    <row r="144" spans="1:31" s="66" customFormat="1" ht="9" x14ac:dyDescent="0.15">
      <c r="A144" s="65"/>
      <c r="B144" s="145"/>
      <c r="C144" s="69"/>
      <c r="D144" s="70"/>
      <c r="E144" s="146"/>
      <c r="F144" s="146"/>
      <c r="G144" s="133"/>
      <c r="X144" s="108"/>
      <c r="Y144" s="103"/>
      <c r="AA144" s="68"/>
    </row>
    <row r="145" spans="1:20" s="66" customFormat="1" ht="17.25" customHeight="1" x14ac:dyDescent="0.15">
      <c r="A145" s="160"/>
      <c r="B145" s="160"/>
      <c r="C145" s="160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60"/>
      <c r="O145" s="160"/>
      <c r="P145" s="160"/>
      <c r="Q145" s="160"/>
      <c r="R145" s="160"/>
      <c r="T145" s="68"/>
    </row>
    <row r="146" spans="1:20" s="66" customFormat="1" ht="9" x14ac:dyDescent="0.15">
      <c r="A146" s="160"/>
      <c r="B146" s="160"/>
      <c r="C146" s="16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60"/>
      <c r="O146" s="160"/>
      <c r="P146" s="160"/>
      <c r="Q146" s="160"/>
      <c r="R146" s="160"/>
      <c r="T146" s="68"/>
    </row>
    <row r="147" spans="1:20" s="66" customFormat="1" ht="18.75" customHeight="1" x14ac:dyDescent="0.15">
      <c r="A147" s="148"/>
      <c r="B147" s="148"/>
      <c r="C147" s="148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48"/>
      <c r="O147" s="148"/>
      <c r="P147" s="148"/>
      <c r="Q147" s="148"/>
      <c r="R147" s="148"/>
      <c r="T147" s="68"/>
    </row>
    <row r="148" spans="1:20" s="72" customFormat="1" ht="9" x14ac:dyDescent="0.15">
      <c r="A148" s="160"/>
      <c r="B148" s="160"/>
      <c r="C148" s="160"/>
      <c r="D148" s="77"/>
      <c r="E148" s="134"/>
      <c r="F148" s="134"/>
      <c r="G148" s="134"/>
      <c r="H148" s="134"/>
      <c r="I148" s="134"/>
      <c r="J148" s="134"/>
      <c r="K148" s="134"/>
      <c r="L148" s="134"/>
      <c r="M148" s="134"/>
      <c r="N148" s="195"/>
      <c r="O148" s="195"/>
      <c r="P148" s="195"/>
      <c r="Q148" s="195"/>
      <c r="R148" s="195"/>
      <c r="T148" s="73"/>
    </row>
    <row r="149" spans="1:20" s="72" customFormat="1" ht="9" x14ac:dyDescent="0.15">
      <c r="A149" s="160"/>
      <c r="B149" s="160"/>
      <c r="C149" s="160"/>
      <c r="D149" s="70"/>
      <c r="E149" s="66"/>
      <c r="F149" s="66"/>
      <c r="G149" s="66"/>
      <c r="H149" s="66"/>
      <c r="I149" s="66"/>
      <c r="J149" s="66"/>
      <c r="K149" s="66"/>
      <c r="L149" s="66"/>
      <c r="M149" s="66"/>
      <c r="N149" s="195"/>
      <c r="O149" s="195"/>
      <c r="P149" s="195"/>
      <c r="Q149" s="195"/>
      <c r="R149" s="195"/>
      <c r="T149" s="73"/>
    </row>
    <row r="150" spans="1:20" s="72" customFormat="1" ht="16.5" customHeight="1" x14ac:dyDescent="0.15">
      <c r="A150" s="65"/>
      <c r="B150" s="145"/>
      <c r="C150" s="69"/>
      <c r="D150" s="70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161"/>
      <c r="R150" s="161"/>
      <c r="T150" s="73"/>
    </row>
    <row r="151" spans="1:20" s="64" customFormat="1" ht="8.25" customHeight="1" x14ac:dyDescent="0.15">
      <c r="A151" s="160"/>
      <c r="B151" s="160"/>
      <c r="C151" s="160"/>
      <c r="D151" s="70"/>
      <c r="E151" s="66"/>
      <c r="F151" s="66"/>
      <c r="G151" s="66"/>
      <c r="H151" s="66"/>
      <c r="I151" s="66"/>
      <c r="J151" s="66"/>
      <c r="K151" s="66"/>
      <c r="L151" s="66"/>
      <c r="M151" s="66"/>
      <c r="N151" s="161"/>
      <c r="O151" s="161"/>
      <c r="P151" s="161"/>
      <c r="Q151" s="161"/>
      <c r="R151" s="161"/>
      <c r="T151" s="71"/>
    </row>
    <row r="152" spans="1:20" s="64" customFormat="1" ht="9" x14ac:dyDescent="0.15">
      <c r="A152" s="160"/>
      <c r="B152" s="160"/>
      <c r="C152" s="160"/>
      <c r="D152" s="70"/>
      <c r="E152" s="66"/>
      <c r="F152" s="66"/>
      <c r="G152" s="66"/>
      <c r="H152" s="66"/>
      <c r="I152" s="66"/>
      <c r="J152" s="66"/>
      <c r="K152" s="66"/>
      <c r="L152" s="66"/>
      <c r="M152" s="66"/>
      <c r="N152" s="161"/>
      <c r="O152" s="161"/>
      <c r="P152" s="161"/>
      <c r="Q152" s="161"/>
      <c r="R152" s="161"/>
      <c r="T152" s="71"/>
    </row>
    <row r="153" spans="1:20" s="64" customFormat="1" ht="9" x14ac:dyDescent="0.15">
      <c r="A153" s="148"/>
      <c r="B153" s="148"/>
      <c r="C153" s="148"/>
      <c r="D153" s="70"/>
      <c r="E153" s="66"/>
      <c r="F153" s="66"/>
      <c r="G153" s="66"/>
      <c r="H153" s="66"/>
      <c r="I153" s="66"/>
      <c r="J153" s="66"/>
      <c r="K153" s="66"/>
      <c r="L153" s="66"/>
      <c r="M153" s="66"/>
      <c r="N153" s="147"/>
      <c r="O153" s="147"/>
      <c r="P153" s="147"/>
      <c r="Q153" s="147"/>
      <c r="R153" s="147"/>
      <c r="T153" s="71"/>
    </row>
    <row r="154" spans="1:20" s="72" customFormat="1" ht="9" x14ac:dyDescent="0.15">
      <c r="A154" s="74"/>
      <c r="B154" s="75"/>
      <c r="C154" s="76"/>
      <c r="D154" s="77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51"/>
      <c r="R154" s="134"/>
      <c r="T154" s="73"/>
    </row>
    <row r="155" spans="1:20" s="64" customFormat="1" ht="9" x14ac:dyDescent="0.15">
      <c r="A155" s="160"/>
      <c r="B155" s="160"/>
      <c r="C155" s="160"/>
      <c r="D155" s="70"/>
      <c r="E155" s="66"/>
      <c r="F155" s="66"/>
      <c r="G155" s="66"/>
      <c r="H155" s="66"/>
      <c r="I155" s="66"/>
      <c r="J155" s="66"/>
      <c r="K155" s="66"/>
      <c r="L155" s="66"/>
      <c r="M155" s="66"/>
      <c r="N155" s="161"/>
      <c r="O155" s="161"/>
      <c r="P155" s="161"/>
      <c r="Q155" s="161"/>
      <c r="R155" s="161"/>
      <c r="T155" s="71"/>
    </row>
    <row r="156" spans="1:20" s="64" customFormat="1" ht="9" x14ac:dyDescent="0.15">
      <c r="A156" s="160"/>
      <c r="B156" s="160"/>
      <c r="C156" s="160"/>
      <c r="D156" s="70"/>
      <c r="E156" s="66"/>
      <c r="F156" s="66"/>
      <c r="G156" s="66"/>
      <c r="H156" s="66"/>
      <c r="I156" s="66"/>
      <c r="J156" s="66"/>
      <c r="K156" s="66"/>
      <c r="L156" s="66"/>
      <c r="M156" s="66"/>
      <c r="N156" s="161"/>
      <c r="O156" s="161"/>
      <c r="P156" s="161"/>
      <c r="Q156" s="161"/>
      <c r="R156" s="161"/>
      <c r="T156" s="71"/>
    </row>
    <row r="157" spans="1:20" s="64" customFormat="1" ht="9" x14ac:dyDescent="0.15">
      <c r="A157" s="148"/>
      <c r="B157" s="148"/>
      <c r="C157" s="148"/>
      <c r="D157" s="70"/>
      <c r="E157" s="66"/>
      <c r="F157" s="66"/>
      <c r="G157" s="66"/>
      <c r="H157" s="66"/>
      <c r="I157" s="66"/>
      <c r="J157" s="66"/>
      <c r="K157" s="66"/>
      <c r="L157" s="66"/>
      <c r="M157" s="66"/>
      <c r="N157" s="147"/>
      <c r="O157" s="147"/>
      <c r="P157" s="147"/>
      <c r="Q157" s="147"/>
      <c r="R157" s="147"/>
      <c r="T157" s="71"/>
    </row>
    <row r="158" spans="1:20" s="64" customFormat="1" ht="9" x14ac:dyDescent="0.15">
      <c r="A158" s="65"/>
      <c r="B158" s="145"/>
      <c r="C158" s="69"/>
      <c r="D158" s="70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152"/>
      <c r="R158" s="66"/>
      <c r="T158" s="71"/>
    </row>
    <row r="159" spans="1:20" s="64" customFormat="1" ht="9" x14ac:dyDescent="0.15">
      <c r="A159" s="160"/>
      <c r="B159" s="160"/>
      <c r="C159" s="160"/>
      <c r="D159" s="160"/>
      <c r="E159" s="66"/>
      <c r="F159" s="66"/>
      <c r="G159" s="66"/>
      <c r="H159" s="66"/>
      <c r="I159" s="66"/>
      <c r="J159" s="66"/>
      <c r="K159" s="66"/>
      <c r="L159" s="66"/>
      <c r="M159" s="66"/>
      <c r="N159" s="161"/>
      <c r="O159" s="161"/>
      <c r="P159" s="161"/>
      <c r="Q159" s="161"/>
      <c r="R159" s="161"/>
      <c r="T159" s="71"/>
    </row>
    <row r="160" spans="1:20" s="64" customFormat="1" ht="9" x14ac:dyDescent="0.15">
      <c r="A160" s="160"/>
      <c r="B160" s="160"/>
      <c r="C160" s="160"/>
      <c r="D160" s="70"/>
      <c r="E160" s="66"/>
      <c r="F160" s="66"/>
      <c r="G160" s="66"/>
      <c r="H160" s="66"/>
      <c r="I160" s="66"/>
      <c r="J160" s="66"/>
      <c r="K160" s="66"/>
      <c r="L160" s="66"/>
      <c r="M160" s="66"/>
      <c r="N160" s="161"/>
      <c r="O160" s="161"/>
      <c r="P160" s="161"/>
      <c r="Q160" s="161"/>
      <c r="R160" s="161"/>
      <c r="T160" s="71"/>
    </row>
    <row r="161" spans="17:27" x14ac:dyDescent="0.2">
      <c r="Q161" s="55"/>
      <c r="S161" s="25"/>
      <c r="T161" s="4"/>
      <c r="U161" s="25"/>
      <c r="V161" s="25"/>
      <c r="W161" s="25"/>
      <c r="X161" s="25"/>
      <c r="Y161" s="1"/>
      <c r="AA161" s="1"/>
    </row>
  </sheetData>
  <mergeCells count="66">
    <mergeCell ref="A146:C146"/>
    <mergeCell ref="N146:R146"/>
    <mergeCell ref="A148:C148"/>
    <mergeCell ref="N148:R148"/>
    <mergeCell ref="A149:C149"/>
    <mergeCell ref="N149:R149"/>
    <mergeCell ref="B141:D141"/>
    <mergeCell ref="E141:F141"/>
    <mergeCell ref="E142:F142"/>
    <mergeCell ref="A145:C145"/>
    <mergeCell ref="N145:R145"/>
    <mergeCell ref="B138:D138"/>
    <mergeCell ref="E138:F138"/>
    <mergeCell ref="B139:D139"/>
    <mergeCell ref="E139:F139"/>
    <mergeCell ref="B140:D140"/>
    <mergeCell ref="E140:F140"/>
    <mergeCell ref="B137:D137"/>
    <mergeCell ref="E137:F137"/>
    <mergeCell ref="U8:U11"/>
    <mergeCell ref="V8:V11"/>
    <mergeCell ref="W8:W11"/>
    <mergeCell ref="A134:D134"/>
    <mergeCell ref="B135:D135"/>
    <mergeCell ref="E135:F135"/>
    <mergeCell ref="B136:D136"/>
    <mergeCell ref="E136:F136"/>
    <mergeCell ref="A8:A10"/>
    <mergeCell ref="E8:E11"/>
    <mergeCell ref="F8:F11"/>
    <mergeCell ref="G8:G11"/>
    <mergeCell ref="H8:H11"/>
    <mergeCell ref="X8:X11"/>
    <mergeCell ref="Y8:Y11"/>
    <mergeCell ref="A133:B133"/>
    <mergeCell ref="E133:Q133"/>
    <mergeCell ref="O8:O11"/>
    <mergeCell ref="P8:P11"/>
    <mergeCell ref="Q8:Q11"/>
    <mergeCell ref="R8:R11"/>
    <mergeCell ref="S8:S11"/>
    <mergeCell ref="T8:T11"/>
    <mergeCell ref="I8:I11"/>
    <mergeCell ref="J8:J11"/>
    <mergeCell ref="K8:K11"/>
    <mergeCell ref="L8:L11"/>
    <mergeCell ref="M8:M11"/>
    <mergeCell ref="N8:N11"/>
    <mergeCell ref="A1:Y1"/>
    <mergeCell ref="A2:Y2"/>
    <mergeCell ref="A3:Y3"/>
    <mergeCell ref="A4:Y4"/>
    <mergeCell ref="E7:W7"/>
    <mergeCell ref="Q150:R150"/>
    <mergeCell ref="A151:C151"/>
    <mergeCell ref="N151:R151"/>
    <mergeCell ref="A152:C152"/>
    <mergeCell ref="N152:R152"/>
    <mergeCell ref="A160:C160"/>
    <mergeCell ref="N160:R160"/>
    <mergeCell ref="A155:C155"/>
    <mergeCell ref="N155:R155"/>
    <mergeCell ref="A156:C156"/>
    <mergeCell ref="N156:R156"/>
    <mergeCell ref="A159:D159"/>
    <mergeCell ref="N159:R159"/>
  </mergeCells>
  <phoneticPr fontId="26" type="noConversion"/>
  <pageMargins left="0.9055118110236221" right="0.51181102362204722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A00ED-B9C5-4074-99C0-577CE63E71D4}">
  <dimension ref="A1:X544"/>
  <sheetViews>
    <sheetView showWhiteSpace="0" zoomScale="145" zoomScaleNormal="145" zoomScalePageLayoutView="160" workbookViewId="0">
      <pane ySplit="13" topLeftCell="A135" activePane="bottomLeft" state="frozen"/>
      <selection pane="bottomLeft" activeCell="A142" sqref="A142:C142"/>
    </sheetView>
  </sheetViews>
  <sheetFormatPr defaultRowHeight="11.25" x14ac:dyDescent="0.2"/>
  <cols>
    <col min="1" max="1" width="3" style="28" customWidth="1"/>
    <col min="2" max="2" width="22.140625" style="29" customWidth="1"/>
    <col min="3" max="3" width="5.85546875" style="32" customWidth="1"/>
    <col min="4" max="4" width="4.7109375" style="31" customWidth="1"/>
    <col min="5" max="5" width="5.85546875" style="8" customWidth="1"/>
    <col min="6" max="6" width="6" style="8" customWidth="1"/>
    <col min="7" max="7" width="6.140625" style="8" customWidth="1"/>
    <col min="8" max="8" width="6.7109375" style="8" customWidth="1"/>
    <col min="9" max="9" width="5.7109375" style="8" customWidth="1"/>
    <col min="10" max="10" width="5.28515625" style="8" customWidth="1"/>
    <col min="11" max="11" width="7" style="8" customWidth="1"/>
    <col min="12" max="12" width="6.5703125" style="8" customWidth="1"/>
    <col min="13" max="13" width="5.5703125" style="8" customWidth="1"/>
    <col min="14" max="15" width="5.85546875" style="8" customWidth="1"/>
    <col min="16" max="16" width="6.7109375" style="8" customWidth="1"/>
    <col min="17" max="17" width="4.42578125" style="55" customWidth="1"/>
    <col min="18" max="18" width="7.7109375" style="8" customWidth="1"/>
    <col min="19" max="19" width="6.140625" style="1" customWidth="1"/>
    <col min="20" max="20" width="9.140625" style="3"/>
    <col min="21" max="16384" width="9.140625" style="1"/>
  </cols>
  <sheetData>
    <row r="1" spans="1:20" ht="12.75" customHeight="1" x14ac:dyDescent="0.2">
      <c r="A1" s="196" t="s">
        <v>285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0" x14ac:dyDescent="0.2">
      <c r="A2" s="163" t="s">
        <v>272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</row>
    <row r="3" spans="1:20" ht="12.75" customHeight="1" x14ac:dyDescent="0.2">
      <c r="A3" s="197" t="s">
        <v>69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6"/>
      <c r="T3" s="6"/>
    </row>
    <row r="4" spans="1:20" ht="15" customHeight="1" x14ac:dyDescent="0.2">
      <c r="A4" s="197" t="s">
        <v>79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7"/>
      <c r="T4" s="7"/>
    </row>
    <row r="5" spans="1:20" ht="0.75" customHeight="1" x14ac:dyDescent="0.2"/>
    <row r="6" spans="1:20" ht="0.75" customHeight="1" x14ac:dyDescent="0.2"/>
    <row r="7" spans="1:20" ht="0.75" customHeight="1" x14ac:dyDescent="0.2"/>
    <row r="8" spans="1:20" ht="12.75" customHeight="1" thickBot="1" x14ac:dyDescent="0.25"/>
    <row r="9" spans="1:20" ht="15.75" customHeight="1" thickBot="1" x14ac:dyDescent="0.25">
      <c r="E9" s="165" t="s">
        <v>281</v>
      </c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7"/>
    </row>
    <row r="10" spans="1:20" ht="15" customHeight="1" x14ac:dyDescent="0.2">
      <c r="A10" s="192"/>
      <c r="B10" s="33"/>
      <c r="C10" s="34"/>
      <c r="D10" s="35"/>
      <c r="E10" s="182" t="s">
        <v>0</v>
      </c>
      <c r="F10" s="182" t="s">
        <v>58</v>
      </c>
      <c r="G10" s="182" t="s">
        <v>87</v>
      </c>
      <c r="H10" s="179" t="s">
        <v>94</v>
      </c>
      <c r="I10" s="182" t="s">
        <v>12</v>
      </c>
      <c r="J10" s="182" t="s">
        <v>60</v>
      </c>
      <c r="K10" s="179" t="s">
        <v>61</v>
      </c>
      <c r="L10" s="179" t="s">
        <v>62</v>
      </c>
      <c r="M10" s="179" t="s">
        <v>106</v>
      </c>
      <c r="N10" s="179" t="s">
        <v>289</v>
      </c>
      <c r="O10" s="179" t="s">
        <v>44</v>
      </c>
      <c r="P10" s="205" t="s">
        <v>43</v>
      </c>
      <c r="Q10" s="168" t="s">
        <v>19</v>
      </c>
      <c r="R10" s="171" t="s">
        <v>20</v>
      </c>
      <c r="T10" s="1"/>
    </row>
    <row r="11" spans="1:20" ht="15.75" customHeight="1" x14ac:dyDescent="0.2">
      <c r="A11" s="193"/>
      <c r="B11" s="44"/>
      <c r="C11" s="45"/>
      <c r="D11" s="36"/>
      <c r="E11" s="183"/>
      <c r="F11" s="183"/>
      <c r="G11" s="183"/>
      <c r="H11" s="180"/>
      <c r="I11" s="183"/>
      <c r="J11" s="183"/>
      <c r="K11" s="180"/>
      <c r="L11" s="180"/>
      <c r="M11" s="180"/>
      <c r="N11" s="180"/>
      <c r="O11" s="180"/>
      <c r="P11" s="206"/>
      <c r="Q11" s="169"/>
      <c r="R11" s="172"/>
      <c r="T11" s="1"/>
    </row>
    <row r="12" spans="1:20" s="5" customFormat="1" ht="39" customHeight="1" thickBot="1" x14ac:dyDescent="0.25">
      <c r="A12" s="194"/>
      <c r="B12" s="37" t="s">
        <v>17</v>
      </c>
      <c r="C12" s="38"/>
      <c r="D12" s="39"/>
      <c r="E12" s="183"/>
      <c r="F12" s="183"/>
      <c r="G12" s="183"/>
      <c r="H12" s="180"/>
      <c r="I12" s="183"/>
      <c r="J12" s="183"/>
      <c r="K12" s="180"/>
      <c r="L12" s="180"/>
      <c r="M12" s="180"/>
      <c r="N12" s="180"/>
      <c r="O12" s="180"/>
      <c r="P12" s="206"/>
      <c r="Q12" s="169"/>
      <c r="R12" s="172"/>
      <c r="S12" s="2"/>
    </row>
    <row r="13" spans="1:20" s="42" customFormat="1" ht="33.75" customHeight="1" thickBot="1" x14ac:dyDescent="0.25">
      <c r="A13" s="46" t="s">
        <v>33</v>
      </c>
      <c r="B13" s="47" t="s">
        <v>1</v>
      </c>
      <c r="C13" s="48" t="s">
        <v>85</v>
      </c>
      <c r="D13" s="49" t="s">
        <v>2</v>
      </c>
      <c r="E13" s="184"/>
      <c r="F13" s="184"/>
      <c r="G13" s="184"/>
      <c r="H13" s="181"/>
      <c r="I13" s="184"/>
      <c r="J13" s="184"/>
      <c r="K13" s="181"/>
      <c r="L13" s="181"/>
      <c r="M13" s="181"/>
      <c r="N13" s="181"/>
      <c r="O13" s="181"/>
      <c r="P13" s="207"/>
      <c r="Q13" s="170"/>
      <c r="R13" s="173"/>
      <c r="S13" s="43"/>
    </row>
    <row r="14" spans="1:20" s="42" customFormat="1" ht="24.95" customHeight="1" x14ac:dyDescent="0.2">
      <c r="A14" s="54" t="s">
        <v>119</v>
      </c>
      <c r="B14" s="78" t="s">
        <v>212</v>
      </c>
      <c r="C14" s="40"/>
      <c r="D14" s="41" t="s">
        <v>5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3">
        <v>2</v>
      </c>
      <c r="Q14" s="82">
        <f t="shared" ref="Q14:Q75" si="0">SUM(E14:P14)</f>
        <v>2</v>
      </c>
      <c r="R14" s="84">
        <f t="shared" ref="R14:R75" si="1">C14*Q14</f>
        <v>0</v>
      </c>
      <c r="S14" s="43"/>
    </row>
    <row r="15" spans="1:20" s="42" customFormat="1" ht="24.95" customHeight="1" x14ac:dyDescent="0.2">
      <c r="A15" s="81" t="s">
        <v>120</v>
      </c>
      <c r="B15" s="79" t="s">
        <v>51</v>
      </c>
      <c r="C15" s="52"/>
      <c r="D15" s="12" t="s">
        <v>7</v>
      </c>
      <c r="E15" s="114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3">
        <v>4</v>
      </c>
      <c r="Q15" s="82">
        <f t="shared" si="0"/>
        <v>4</v>
      </c>
      <c r="R15" s="84">
        <f t="shared" si="1"/>
        <v>0</v>
      </c>
      <c r="S15" s="43"/>
    </row>
    <row r="16" spans="1:20" s="42" customFormat="1" ht="24.95" customHeight="1" x14ac:dyDescent="0.2">
      <c r="A16" s="81" t="s">
        <v>121</v>
      </c>
      <c r="B16" s="80" t="s">
        <v>213</v>
      </c>
      <c r="C16" s="53"/>
      <c r="D16" s="12" t="s">
        <v>5</v>
      </c>
      <c r="E16" s="114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3">
        <v>1</v>
      </c>
      <c r="Q16" s="82">
        <f t="shared" si="0"/>
        <v>1</v>
      </c>
      <c r="R16" s="84">
        <f t="shared" si="1"/>
        <v>0</v>
      </c>
      <c r="S16" s="43"/>
    </row>
    <row r="17" spans="1:19" s="51" customFormat="1" ht="24.95" customHeight="1" x14ac:dyDescent="0.25">
      <c r="A17" s="81" t="s">
        <v>122</v>
      </c>
      <c r="B17" s="9" t="s">
        <v>115</v>
      </c>
      <c r="C17" s="10"/>
      <c r="D17" s="12" t="s">
        <v>4</v>
      </c>
      <c r="E17" s="114"/>
      <c r="F17" s="112"/>
      <c r="G17" s="112"/>
      <c r="H17" s="112"/>
      <c r="I17" s="112">
        <v>6</v>
      </c>
      <c r="J17" s="112"/>
      <c r="K17" s="115"/>
      <c r="L17" s="112"/>
      <c r="M17" s="112"/>
      <c r="N17" s="112"/>
      <c r="O17" s="112"/>
      <c r="P17" s="113"/>
      <c r="Q17" s="82">
        <f t="shared" si="0"/>
        <v>6</v>
      </c>
      <c r="R17" s="84">
        <f t="shared" si="1"/>
        <v>0</v>
      </c>
      <c r="S17" s="50"/>
    </row>
    <row r="18" spans="1:19" s="51" customFormat="1" ht="24.95" customHeight="1" x14ac:dyDescent="0.25">
      <c r="A18" s="81" t="s">
        <v>123</v>
      </c>
      <c r="B18" s="9" t="s">
        <v>201</v>
      </c>
      <c r="C18" s="10"/>
      <c r="D18" s="12" t="s">
        <v>4</v>
      </c>
      <c r="E18" s="114"/>
      <c r="F18" s="112">
        <v>3</v>
      </c>
      <c r="G18" s="112"/>
      <c r="H18" s="112"/>
      <c r="I18" s="112"/>
      <c r="J18" s="112"/>
      <c r="K18" s="115"/>
      <c r="L18" s="112"/>
      <c r="M18" s="112"/>
      <c r="N18" s="112"/>
      <c r="O18" s="112"/>
      <c r="P18" s="113"/>
      <c r="Q18" s="82">
        <f t="shared" si="0"/>
        <v>3</v>
      </c>
      <c r="R18" s="84">
        <f t="shared" si="1"/>
        <v>0</v>
      </c>
      <c r="S18" s="50"/>
    </row>
    <row r="19" spans="1:19" s="51" customFormat="1" ht="24.95" customHeight="1" x14ac:dyDescent="0.25">
      <c r="A19" s="81" t="s">
        <v>124</v>
      </c>
      <c r="B19" s="26" t="s">
        <v>53</v>
      </c>
      <c r="C19" s="27"/>
      <c r="D19" s="16" t="s">
        <v>7</v>
      </c>
      <c r="E19" s="116"/>
      <c r="F19" s="117">
        <v>10</v>
      </c>
      <c r="G19" s="117">
        <v>1</v>
      </c>
      <c r="H19" s="117">
        <v>1</v>
      </c>
      <c r="I19" s="117">
        <v>4</v>
      </c>
      <c r="J19" s="118"/>
      <c r="K19" s="117"/>
      <c r="L19" s="117"/>
      <c r="M19" s="117"/>
      <c r="N19" s="117"/>
      <c r="O19" s="117"/>
      <c r="P19" s="119">
        <v>10</v>
      </c>
      <c r="Q19" s="82">
        <f t="shared" si="0"/>
        <v>26</v>
      </c>
      <c r="R19" s="84">
        <f t="shared" si="1"/>
        <v>0</v>
      </c>
      <c r="S19" s="50"/>
    </row>
    <row r="20" spans="1:19" s="51" customFormat="1" ht="24.95" customHeight="1" x14ac:dyDescent="0.25">
      <c r="A20" s="81" t="s">
        <v>125</v>
      </c>
      <c r="B20" s="26" t="s">
        <v>54</v>
      </c>
      <c r="C20" s="15"/>
      <c r="D20" s="16" t="s">
        <v>7</v>
      </c>
      <c r="E20" s="116"/>
      <c r="F20" s="117"/>
      <c r="G20" s="117"/>
      <c r="H20" s="117"/>
      <c r="I20" s="117">
        <v>4</v>
      </c>
      <c r="J20" s="118"/>
      <c r="K20" s="117"/>
      <c r="L20" s="117"/>
      <c r="M20" s="117">
        <v>6</v>
      </c>
      <c r="N20" s="117"/>
      <c r="O20" s="117"/>
      <c r="P20" s="119">
        <v>15</v>
      </c>
      <c r="Q20" s="82">
        <f t="shared" si="0"/>
        <v>25</v>
      </c>
      <c r="R20" s="84">
        <f t="shared" si="1"/>
        <v>0</v>
      </c>
      <c r="S20" s="50"/>
    </row>
    <row r="21" spans="1:19" s="51" customFormat="1" ht="24.95" customHeight="1" x14ac:dyDescent="0.25">
      <c r="A21" s="81" t="s">
        <v>126</v>
      </c>
      <c r="B21" s="26" t="s">
        <v>55</v>
      </c>
      <c r="C21" s="15"/>
      <c r="D21" s="16" t="s">
        <v>7</v>
      </c>
      <c r="E21" s="116">
        <v>2</v>
      </c>
      <c r="F21" s="117">
        <v>50</v>
      </c>
      <c r="G21" s="117"/>
      <c r="H21" s="117"/>
      <c r="I21" s="117">
        <v>6</v>
      </c>
      <c r="J21" s="118"/>
      <c r="K21" s="117">
        <v>100</v>
      </c>
      <c r="L21" s="117">
        <v>20</v>
      </c>
      <c r="M21" s="117">
        <v>30</v>
      </c>
      <c r="N21" s="117"/>
      <c r="O21" s="117"/>
      <c r="P21" s="119">
        <v>40</v>
      </c>
      <c r="Q21" s="82">
        <f t="shared" si="0"/>
        <v>248</v>
      </c>
      <c r="R21" s="84">
        <f t="shared" si="1"/>
        <v>0</v>
      </c>
      <c r="S21" s="50"/>
    </row>
    <row r="22" spans="1:19" s="51" customFormat="1" ht="24.95" customHeight="1" x14ac:dyDescent="0.25">
      <c r="A22" s="81" t="s">
        <v>127</v>
      </c>
      <c r="B22" s="26" t="s">
        <v>37</v>
      </c>
      <c r="C22" s="15"/>
      <c r="D22" s="16" t="s">
        <v>5</v>
      </c>
      <c r="E22" s="116"/>
      <c r="F22" s="117">
        <v>5</v>
      </c>
      <c r="G22" s="117"/>
      <c r="H22" s="117"/>
      <c r="I22" s="117"/>
      <c r="J22" s="118"/>
      <c r="K22" s="117"/>
      <c r="L22" s="117"/>
      <c r="M22" s="117"/>
      <c r="N22" s="117"/>
      <c r="O22" s="117"/>
      <c r="P22" s="119">
        <v>2</v>
      </c>
      <c r="Q22" s="82">
        <f t="shared" si="0"/>
        <v>7</v>
      </c>
      <c r="R22" s="84">
        <f t="shared" si="1"/>
        <v>0</v>
      </c>
      <c r="S22" s="50"/>
    </row>
    <row r="23" spans="1:19" s="51" customFormat="1" ht="24.95" customHeight="1" x14ac:dyDescent="0.25">
      <c r="A23" s="81" t="s">
        <v>128</v>
      </c>
      <c r="B23" s="26" t="s">
        <v>63</v>
      </c>
      <c r="C23" s="15"/>
      <c r="D23" s="16" t="s">
        <v>4</v>
      </c>
      <c r="E23" s="116"/>
      <c r="F23" s="117"/>
      <c r="G23" s="117">
        <v>4</v>
      </c>
      <c r="H23" s="117">
        <v>5</v>
      </c>
      <c r="I23" s="117"/>
      <c r="J23" s="118"/>
      <c r="K23" s="117">
        <v>10</v>
      </c>
      <c r="L23" s="117"/>
      <c r="M23" s="117">
        <v>5</v>
      </c>
      <c r="N23" s="117"/>
      <c r="O23" s="117"/>
      <c r="P23" s="119"/>
      <c r="Q23" s="82">
        <f t="shared" si="0"/>
        <v>24</v>
      </c>
      <c r="R23" s="84">
        <f t="shared" si="1"/>
        <v>0</v>
      </c>
      <c r="S23" s="50"/>
    </row>
    <row r="24" spans="1:19" s="51" customFormat="1" ht="24.95" customHeight="1" x14ac:dyDescent="0.25">
      <c r="A24" s="81" t="s">
        <v>129</v>
      </c>
      <c r="B24" s="26" t="s">
        <v>70</v>
      </c>
      <c r="C24" s="15"/>
      <c r="D24" s="16" t="s">
        <v>4</v>
      </c>
      <c r="E24" s="116"/>
      <c r="F24" s="117"/>
      <c r="G24" s="117"/>
      <c r="H24" s="117"/>
      <c r="I24" s="117"/>
      <c r="J24" s="118"/>
      <c r="K24" s="117"/>
      <c r="L24" s="117"/>
      <c r="M24" s="117"/>
      <c r="N24" s="117"/>
      <c r="O24" s="117"/>
      <c r="P24" s="119">
        <v>3</v>
      </c>
      <c r="Q24" s="82">
        <f t="shared" si="0"/>
        <v>3</v>
      </c>
      <c r="R24" s="84">
        <f t="shared" si="1"/>
        <v>0</v>
      </c>
      <c r="S24" s="50"/>
    </row>
    <row r="25" spans="1:19" s="51" customFormat="1" ht="24.95" customHeight="1" x14ac:dyDescent="0.25">
      <c r="A25" s="81" t="s">
        <v>130</v>
      </c>
      <c r="B25" s="26" t="s">
        <v>202</v>
      </c>
      <c r="C25" s="15"/>
      <c r="D25" s="16" t="s">
        <v>4</v>
      </c>
      <c r="E25" s="116"/>
      <c r="F25" s="117"/>
      <c r="G25" s="117"/>
      <c r="H25" s="117"/>
      <c r="I25" s="117"/>
      <c r="J25" s="118"/>
      <c r="K25" s="117"/>
      <c r="L25" s="117"/>
      <c r="M25" s="117"/>
      <c r="N25" s="117"/>
      <c r="O25" s="117"/>
      <c r="P25" s="119"/>
      <c r="Q25" s="82">
        <f t="shared" si="0"/>
        <v>0</v>
      </c>
      <c r="R25" s="84">
        <f t="shared" si="1"/>
        <v>0</v>
      </c>
      <c r="S25" s="50"/>
    </row>
    <row r="26" spans="1:19" s="51" customFormat="1" ht="24.95" customHeight="1" x14ac:dyDescent="0.25">
      <c r="A26" s="81" t="s">
        <v>131</v>
      </c>
      <c r="B26" s="26" t="s">
        <v>204</v>
      </c>
      <c r="C26" s="15"/>
      <c r="D26" s="16" t="s">
        <v>4</v>
      </c>
      <c r="E26" s="116"/>
      <c r="F26" s="117"/>
      <c r="G26" s="117"/>
      <c r="H26" s="117"/>
      <c r="I26" s="117"/>
      <c r="J26" s="118"/>
      <c r="K26" s="117"/>
      <c r="L26" s="117"/>
      <c r="M26" s="117"/>
      <c r="N26" s="117"/>
      <c r="O26" s="117"/>
      <c r="P26" s="119"/>
      <c r="Q26" s="82">
        <f t="shared" si="0"/>
        <v>0</v>
      </c>
      <c r="R26" s="84">
        <f t="shared" si="1"/>
        <v>0</v>
      </c>
      <c r="S26" s="50"/>
    </row>
    <row r="27" spans="1:19" s="51" customFormat="1" ht="24.95" customHeight="1" x14ac:dyDescent="0.25">
      <c r="A27" s="81" t="s">
        <v>132</v>
      </c>
      <c r="B27" s="26" t="s">
        <v>290</v>
      </c>
      <c r="C27" s="15"/>
      <c r="D27" s="16" t="s">
        <v>4</v>
      </c>
      <c r="E27" s="116"/>
      <c r="F27" s="117"/>
      <c r="G27" s="117"/>
      <c r="H27" s="117"/>
      <c r="I27" s="117"/>
      <c r="J27" s="118"/>
      <c r="K27" s="117"/>
      <c r="L27" s="117"/>
      <c r="M27" s="117"/>
      <c r="N27" s="117"/>
      <c r="O27" s="117"/>
      <c r="P27" s="119"/>
      <c r="Q27" s="82">
        <f t="shared" si="0"/>
        <v>0</v>
      </c>
      <c r="R27" s="84">
        <f t="shared" si="1"/>
        <v>0</v>
      </c>
      <c r="S27" s="50"/>
    </row>
    <row r="28" spans="1:19" s="51" customFormat="1" ht="24.95" customHeight="1" x14ac:dyDescent="0.25">
      <c r="A28" s="81" t="s">
        <v>133</v>
      </c>
      <c r="B28" s="26" t="s">
        <v>81</v>
      </c>
      <c r="C28" s="15"/>
      <c r="D28" s="16" t="s">
        <v>5</v>
      </c>
      <c r="E28" s="116"/>
      <c r="F28" s="117"/>
      <c r="G28" s="117"/>
      <c r="H28" s="117">
        <v>2</v>
      </c>
      <c r="I28" s="117"/>
      <c r="J28" s="118"/>
      <c r="K28" s="117"/>
      <c r="L28" s="117"/>
      <c r="M28" s="117"/>
      <c r="N28" s="117"/>
      <c r="O28" s="117">
        <v>2</v>
      </c>
      <c r="P28" s="119">
        <v>3</v>
      </c>
      <c r="Q28" s="82">
        <f t="shared" si="0"/>
        <v>7</v>
      </c>
      <c r="R28" s="84">
        <f t="shared" si="1"/>
        <v>0</v>
      </c>
      <c r="S28" s="50"/>
    </row>
    <row r="29" spans="1:19" s="51" customFormat="1" ht="24.95" customHeight="1" x14ac:dyDescent="0.25">
      <c r="A29" s="81" t="s">
        <v>134</v>
      </c>
      <c r="B29" s="26" t="s">
        <v>82</v>
      </c>
      <c r="C29" s="15"/>
      <c r="D29" s="16" t="s">
        <v>5</v>
      </c>
      <c r="E29" s="116"/>
      <c r="F29" s="117"/>
      <c r="G29" s="117"/>
      <c r="H29" s="117">
        <v>2</v>
      </c>
      <c r="I29" s="117"/>
      <c r="J29" s="118"/>
      <c r="K29" s="117"/>
      <c r="L29" s="117"/>
      <c r="M29" s="117"/>
      <c r="N29" s="117"/>
      <c r="O29" s="117">
        <v>2</v>
      </c>
      <c r="P29" s="119">
        <v>3</v>
      </c>
      <c r="Q29" s="82">
        <f t="shared" si="0"/>
        <v>7</v>
      </c>
      <c r="R29" s="84">
        <f t="shared" si="1"/>
        <v>0</v>
      </c>
      <c r="S29" s="50"/>
    </row>
    <row r="30" spans="1:19" s="51" customFormat="1" ht="24.95" customHeight="1" x14ac:dyDescent="0.25">
      <c r="A30" s="81" t="s">
        <v>135</v>
      </c>
      <c r="B30" s="26" t="s">
        <v>96</v>
      </c>
      <c r="C30" s="15"/>
      <c r="D30" s="16" t="s">
        <v>5</v>
      </c>
      <c r="E30" s="116"/>
      <c r="F30" s="117"/>
      <c r="G30" s="117"/>
      <c r="H30" s="117"/>
      <c r="I30" s="117"/>
      <c r="J30" s="118"/>
      <c r="K30" s="117"/>
      <c r="L30" s="117"/>
      <c r="M30" s="117"/>
      <c r="N30" s="117"/>
      <c r="O30" s="117"/>
      <c r="P30" s="119">
        <v>1</v>
      </c>
      <c r="Q30" s="82">
        <f t="shared" si="0"/>
        <v>1</v>
      </c>
      <c r="R30" s="84">
        <f t="shared" si="1"/>
        <v>0</v>
      </c>
      <c r="S30" s="50"/>
    </row>
    <row r="31" spans="1:19" s="51" customFormat="1" ht="24.95" customHeight="1" x14ac:dyDescent="0.25">
      <c r="A31" s="81" t="s">
        <v>136</v>
      </c>
      <c r="B31" s="26" t="s">
        <v>109</v>
      </c>
      <c r="C31" s="15"/>
      <c r="D31" s="16" t="s">
        <v>5</v>
      </c>
      <c r="E31" s="116"/>
      <c r="F31" s="117"/>
      <c r="G31" s="117"/>
      <c r="H31" s="117"/>
      <c r="I31" s="117"/>
      <c r="J31" s="118"/>
      <c r="K31" s="117"/>
      <c r="L31" s="117"/>
      <c r="M31" s="117"/>
      <c r="N31" s="117"/>
      <c r="O31" s="117"/>
      <c r="P31" s="119"/>
      <c r="Q31" s="82">
        <f t="shared" si="0"/>
        <v>0</v>
      </c>
      <c r="R31" s="84">
        <f t="shared" si="1"/>
        <v>0</v>
      </c>
      <c r="S31" s="50"/>
    </row>
    <row r="32" spans="1:19" s="14" customFormat="1" ht="24.95" customHeight="1" x14ac:dyDescent="0.25">
      <c r="A32" s="81" t="s">
        <v>137</v>
      </c>
      <c r="B32" s="26" t="s">
        <v>38</v>
      </c>
      <c r="C32" s="15"/>
      <c r="D32" s="16" t="s">
        <v>4</v>
      </c>
      <c r="E32" s="116">
        <v>5</v>
      </c>
      <c r="F32" s="117">
        <v>100</v>
      </c>
      <c r="G32" s="117">
        <v>10</v>
      </c>
      <c r="H32" s="117">
        <v>10</v>
      </c>
      <c r="I32" s="117">
        <v>20</v>
      </c>
      <c r="J32" s="118"/>
      <c r="K32" s="117">
        <v>50</v>
      </c>
      <c r="L32" s="117">
        <v>10</v>
      </c>
      <c r="M32" s="117">
        <v>50</v>
      </c>
      <c r="N32" s="117">
        <v>50</v>
      </c>
      <c r="O32" s="117">
        <v>5</v>
      </c>
      <c r="P32" s="119">
        <v>25</v>
      </c>
      <c r="Q32" s="82">
        <f t="shared" si="0"/>
        <v>335</v>
      </c>
      <c r="R32" s="84">
        <f t="shared" si="1"/>
        <v>0</v>
      </c>
      <c r="S32" s="13"/>
    </row>
    <row r="33" spans="1:19" s="51" customFormat="1" ht="24.95" customHeight="1" x14ac:dyDescent="0.25">
      <c r="A33" s="81" t="s">
        <v>138</v>
      </c>
      <c r="B33" s="26" t="s">
        <v>42</v>
      </c>
      <c r="C33" s="15"/>
      <c r="D33" s="16" t="s">
        <v>4</v>
      </c>
      <c r="E33" s="116"/>
      <c r="F33" s="117"/>
      <c r="G33" s="117"/>
      <c r="H33" s="117"/>
      <c r="I33" s="117"/>
      <c r="J33" s="118"/>
      <c r="K33" s="117">
        <v>20</v>
      </c>
      <c r="L33" s="117"/>
      <c r="M33" s="117">
        <v>4</v>
      </c>
      <c r="N33" s="117"/>
      <c r="O33" s="117"/>
      <c r="P33" s="119">
        <v>1</v>
      </c>
      <c r="Q33" s="82">
        <f t="shared" si="0"/>
        <v>25</v>
      </c>
      <c r="R33" s="84">
        <f t="shared" si="1"/>
        <v>0</v>
      </c>
      <c r="S33" s="50"/>
    </row>
    <row r="34" spans="1:19" s="51" customFormat="1" ht="24.95" customHeight="1" x14ac:dyDescent="0.25">
      <c r="A34" s="81" t="s">
        <v>139</v>
      </c>
      <c r="B34" s="26" t="s">
        <v>93</v>
      </c>
      <c r="C34" s="15"/>
      <c r="D34" s="16" t="s">
        <v>4</v>
      </c>
      <c r="E34" s="116"/>
      <c r="F34" s="117"/>
      <c r="G34" s="117"/>
      <c r="H34" s="117"/>
      <c r="I34" s="117"/>
      <c r="J34" s="118"/>
      <c r="K34" s="117"/>
      <c r="L34" s="117"/>
      <c r="M34" s="117"/>
      <c r="N34" s="117"/>
      <c r="O34" s="117"/>
      <c r="P34" s="119"/>
      <c r="Q34" s="82">
        <f t="shared" si="0"/>
        <v>0</v>
      </c>
      <c r="R34" s="84">
        <f t="shared" si="1"/>
        <v>0</v>
      </c>
      <c r="S34" s="50"/>
    </row>
    <row r="35" spans="1:19" s="51" customFormat="1" ht="24.95" customHeight="1" x14ac:dyDescent="0.25">
      <c r="A35" s="81" t="s">
        <v>140</v>
      </c>
      <c r="B35" s="26" t="s">
        <v>199</v>
      </c>
      <c r="C35" s="15"/>
      <c r="D35" s="16" t="s">
        <v>4</v>
      </c>
      <c r="E35" s="116"/>
      <c r="F35" s="117"/>
      <c r="G35" s="117"/>
      <c r="H35" s="117"/>
      <c r="I35" s="117"/>
      <c r="J35" s="118"/>
      <c r="K35" s="117"/>
      <c r="L35" s="117"/>
      <c r="M35" s="117"/>
      <c r="N35" s="117"/>
      <c r="O35" s="117"/>
      <c r="P35" s="119">
        <v>10</v>
      </c>
      <c r="Q35" s="82">
        <f t="shared" si="0"/>
        <v>10</v>
      </c>
      <c r="R35" s="84">
        <f t="shared" si="1"/>
        <v>0</v>
      </c>
      <c r="S35" s="50"/>
    </row>
    <row r="36" spans="1:19" s="51" customFormat="1" ht="24.95" customHeight="1" x14ac:dyDescent="0.25">
      <c r="A36" s="81" t="s">
        <v>141</v>
      </c>
      <c r="B36" s="26" t="s">
        <v>214</v>
      </c>
      <c r="C36" s="15"/>
      <c r="D36" s="16" t="s">
        <v>4</v>
      </c>
      <c r="E36" s="116"/>
      <c r="F36" s="117"/>
      <c r="G36" s="117"/>
      <c r="H36" s="117"/>
      <c r="I36" s="117"/>
      <c r="J36" s="118"/>
      <c r="K36" s="117"/>
      <c r="L36" s="117"/>
      <c r="M36" s="117"/>
      <c r="N36" s="117"/>
      <c r="O36" s="117"/>
      <c r="P36" s="119">
        <v>10</v>
      </c>
      <c r="Q36" s="82">
        <f t="shared" si="0"/>
        <v>10</v>
      </c>
      <c r="R36" s="84">
        <f t="shared" si="1"/>
        <v>0</v>
      </c>
      <c r="S36" s="50"/>
    </row>
    <row r="37" spans="1:19" s="51" customFormat="1" ht="24.95" customHeight="1" x14ac:dyDescent="0.25">
      <c r="A37" s="81" t="s">
        <v>142</v>
      </c>
      <c r="B37" s="26" t="s">
        <v>216</v>
      </c>
      <c r="C37" s="15"/>
      <c r="D37" s="16" t="s">
        <v>4</v>
      </c>
      <c r="E37" s="116"/>
      <c r="F37" s="117"/>
      <c r="G37" s="117"/>
      <c r="H37" s="117"/>
      <c r="I37" s="117"/>
      <c r="J37" s="118"/>
      <c r="K37" s="117"/>
      <c r="L37" s="117"/>
      <c r="M37" s="117"/>
      <c r="N37" s="117"/>
      <c r="O37" s="117"/>
      <c r="P37" s="119">
        <v>10</v>
      </c>
      <c r="Q37" s="82">
        <f t="shared" si="0"/>
        <v>10</v>
      </c>
      <c r="R37" s="84">
        <f t="shared" si="1"/>
        <v>0</v>
      </c>
      <c r="S37" s="50"/>
    </row>
    <row r="38" spans="1:19" s="51" customFormat="1" ht="24.95" customHeight="1" x14ac:dyDescent="0.25">
      <c r="A38" s="81" t="s">
        <v>143</v>
      </c>
      <c r="B38" s="26" t="s">
        <v>215</v>
      </c>
      <c r="C38" s="15"/>
      <c r="D38" s="16" t="s">
        <v>4</v>
      </c>
      <c r="E38" s="116"/>
      <c r="F38" s="117"/>
      <c r="G38" s="117"/>
      <c r="H38" s="117"/>
      <c r="I38" s="117"/>
      <c r="J38" s="118"/>
      <c r="K38" s="117"/>
      <c r="L38" s="117"/>
      <c r="M38" s="117"/>
      <c r="N38" s="117"/>
      <c r="O38" s="117"/>
      <c r="P38" s="119">
        <v>10</v>
      </c>
      <c r="Q38" s="82">
        <f t="shared" si="0"/>
        <v>10</v>
      </c>
      <c r="R38" s="84">
        <f t="shared" si="1"/>
        <v>0</v>
      </c>
      <c r="S38" s="50"/>
    </row>
    <row r="39" spans="1:19" s="51" customFormat="1" ht="24.95" customHeight="1" x14ac:dyDescent="0.25">
      <c r="A39" s="81" t="s">
        <v>144</v>
      </c>
      <c r="B39" s="26" t="s">
        <v>45</v>
      </c>
      <c r="C39" s="15"/>
      <c r="D39" s="16" t="s">
        <v>4</v>
      </c>
      <c r="E39" s="116"/>
      <c r="F39" s="117"/>
      <c r="G39" s="117"/>
      <c r="H39" s="117"/>
      <c r="I39" s="117"/>
      <c r="J39" s="118"/>
      <c r="K39" s="117">
        <v>5</v>
      </c>
      <c r="L39" s="117"/>
      <c r="M39" s="117"/>
      <c r="N39" s="117"/>
      <c r="O39" s="117"/>
      <c r="P39" s="119">
        <v>2</v>
      </c>
      <c r="Q39" s="82">
        <f t="shared" si="0"/>
        <v>7</v>
      </c>
      <c r="R39" s="84">
        <f t="shared" si="1"/>
        <v>0</v>
      </c>
      <c r="S39" s="50"/>
    </row>
    <row r="40" spans="1:19" s="51" customFormat="1" ht="24.95" customHeight="1" x14ac:dyDescent="0.25">
      <c r="A40" s="81" t="s">
        <v>145</v>
      </c>
      <c r="B40" s="26" t="s">
        <v>107</v>
      </c>
      <c r="C40" s="15"/>
      <c r="D40" s="16" t="s">
        <v>4</v>
      </c>
      <c r="E40" s="116"/>
      <c r="F40" s="117">
        <v>2</v>
      </c>
      <c r="G40" s="117">
        <v>1</v>
      </c>
      <c r="H40" s="117">
        <v>1</v>
      </c>
      <c r="I40" s="117"/>
      <c r="J40" s="118"/>
      <c r="K40" s="117"/>
      <c r="L40" s="117"/>
      <c r="M40" s="117"/>
      <c r="N40" s="117"/>
      <c r="O40" s="117"/>
      <c r="P40" s="119"/>
      <c r="Q40" s="82">
        <f t="shared" si="0"/>
        <v>4</v>
      </c>
      <c r="R40" s="84">
        <f t="shared" si="1"/>
        <v>0</v>
      </c>
      <c r="S40" s="50"/>
    </row>
    <row r="41" spans="1:19" s="51" customFormat="1" ht="24.95" customHeight="1" x14ac:dyDescent="0.25">
      <c r="A41" s="81" t="s">
        <v>146</v>
      </c>
      <c r="B41" s="26" t="s">
        <v>39</v>
      </c>
      <c r="C41" s="15"/>
      <c r="D41" s="16" t="s">
        <v>4</v>
      </c>
      <c r="E41" s="116"/>
      <c r="F41" s="117"/>
      <c r="G41" s="117">
        <v>1</v>
      </c>
      <c r="H41" s="117">
        <v>1</v>
      </c>
      <c r="I41" s="117">
        <v>5</v>
      </c>
      <c r="J41" s="118"/>
      <c r="K41" s="117"/>
      <c r="L41" s="117"/>
      <c r="M41" s="117">
        <v>1</v>
      </c>
      <c r="N41" s="117">
        <v>3</v>
      </c>
      <c r="O41" s="117"/>
      <c r="P41" s="119"/>
      <c r="Q41" s="82">
        <f t="shared" si="0"/>
        <v>11</v>
      </c>
      <c r="R41" s="84">
        <f t="shared" si="1"/>
        <v>0</v>
      </c>
      <c r="S41" s="50"/>
    </row>
    <row r="42" spans="1:19" s="51" customFormat="1" ht="24.95" customHeight="1" x14ac:dyDescent="0.25">
      <c r="A42" s="81" t="s">
        <v>147</v>
      </c>
      <c r="B42" s="26" t="s">
        <v>217</v>
      </c>
      <c r="C42" s="15"/>
      <c r="D42" s="16" t="s">
        <v>4</v>
      </c>
      <c r="E42" s="116"/>
      <c r="F42" s="117">
        <v>1</v>
      </c>
      <c r="G42" s="117"/>
      <c r="H42" s="117"/>
      <c r="I42" s="117"/>
      <c r="J42" s="118"/>
      <c r="K42" s="117">
        <v>4</v>
      </c>
      <c r="L42" s="117"/>
      <c r="M42" s="117"/>
      <c r="N42" s="117"/>
      <c r="O42" s="117"/>
      <c r="P42" s="119">
        <v>1</v>
      </c>
      <c r="Q42" s="82">
        <f t="shared" si="0"/>
        <v>6</v>
      </c>
      <c r="R42" s="84">
        <f t="shared" si="1"/>
        <v>0</v>
      </c>
      <c r="S42" s="50"/>
    </row>
    <row r="43" spans="1:19" s="51" customFormat="1" ht="24.95" customHeight="1" x14ac:dyDescent="0.25">
      <c r="A43" s="81" t="s">
        <v>148</v>
      </c>
      <c r="B43" s="26" t="s">
        <v>27</v>
      </c>
      <c r="C43" s="15"/>
      <c r="D43" s="16" t="s">
        <v>7</v>
      </c>
      <c r="E43" s="116">
        <v>3</v>
      </c>
      <c r="F43" s="117">
        <v>40</v>
      </c>
      <c r="G43" s="117">
        <v>20</v>
      </c>
      <c r="H43" s="117">
        <v>30</v>
      </c>
      <c r="I43" s="117">
        <v>12</v>
      </c>
      <c r="J43" s="118"/>
      <c r="K43" s="117">
        <v>100</v>
      </c>
      <c r="L43" s="117"/>
      <c r="M43" s="117">
        <v>25</v>
      </c>
      <c r="N43" s="117">
        <v>20</v>
      </c>
      <c r="O43" s="117"/>
      <c r="P43" s="119">
        <v>25</v>
      </c>
      <c r="Q43" s="82">
        <f t="shared" si="0"/>
        <v>275</v>
      </c>
      <c r="R43" s="84">
        <f t="shared" si="1"/>
        <v>0</v>
      </c>
      <c r="S43" s="50"/>
    </row>
    <row r="44" spans="1:19" s="51" customFormat="1" ht="24.95" customHeight="1" x14ac:dyDescent="0.25">
      <c r="A44" s="81" t="s">
        <v>149</v>
      </c>
      <c r="B44" s="26" t="s">
        <v>100</v>
      </c>
      <c r="C44" s="15"/>
      <c r="D44" s="16" t="s">
        <v>5</v>
      </c>
      <c r="E44" s="116"/>
      <c r="F44" s="117"/>
      <c r="G44" s="117"/>
      <c r="H44" s="117"/>
      <c r="I44" s="117"/>
      <c r="J44" s="118"/>
      <c r="K44" s="117"/>
      <c r="L44" s="117"/>
      <c r="M44" s="117"/>
      <c r="N44" s="117"/>
      <c r="O44" s="117"/>
      <c r="P44" s="119">
        <v>2</v>
      </c>
      <c r="Q44" s="82">
        <f t="shared" si="0"/>
        <v>2</v>
      </c>
      <c r="R44" s="84">
        <f t="shared" si="1"/>
        <v>0</v>
      </c>
      <c r="S44" s="50"/>
    </row>
    <row r="45" spans="1:19" s="51" customFormat="1" ht="24.95" customHeight="1" x14ac:dyDescent="0.25">
      <c r="A45" s="81" t="s">
        <v>150</v>
      </c>
      <c r="B45" s="26" t="s">
        <v>97</v>
      </c>
      <c r="C45" s="15"/>
      <c r="D45" s="16" t="s">
        <v>5</v>
      </c>
      <c r="E45" s="116"/>
      <c r="F45" s="117"/>
      <c r="G45" s="117"/>
      <c r="H45" s="117"/>
      <c r="I45" s="117"/>
      <c r="J45" s="118"/>
      <c r="K45" s="117"/>
      <c r="L45" s="117"/>
      <c r="M45" s="117"/>
      <c r="N45" s="117"/>
      <c r="O45" s="117"/>
      <c r="P45" s="119">
        <v>1</v>
      </c>
      <c r="Q45" s="82">
        <f t="shared" si="0"/>
        <v>1</v>
      </c>
      <c r="R45" s="84">
        <f t="shared" si="1"/>
        <v>0</v>
      </c>
      <c r="S45" s="50"/>
    </row>
    <row r="46" spans="1:19" s="51" customFormat="1" ht="24.95" customHeight="1" x14ac:dyDescent="0.25">
      <c r="A46" s="81" t="s">
        <v>151</v>
      </c>
      <c r="B46" s="26" t="s">
        <v>36</v>
      </c>
      <c r="C46" s="15"/>
      <c r="D46" s="16" t="s">
        <v>4</v>
      </c>
      <c r="E46" s="116"/>
      <c r="F46" s="117"/>
      <c r="G46" s="117"/>
      <c r="H46" s="117"/>
      <c r="I46" s="117"/>
      <c r="J46" s="118"/>
      <c r="K46" s="117"/>
      <c r="L46" s="117"/>
      <c r="M46" s="117"/>
      <c r="N46" s="117"/>
      <c r="O46" s="117"/>
      <c r="P46" s="119"/>
      <c r="Q46" s="82">
        <f t="shared" si="0"/>
        <v>0</v>
      </c>
      <c r="R46" s="84">
        <f t="shared" si="1"/>
        <v>0</v>
      </c>
      <c r="S46" s="50"/>
    </row>
    <row r="47" spans="1:19" s="51" customFormat="1" ht="24.95" customHeight="1" x14ac:dyDescent="0.25">
      <c r="A47" s="81" t="s">
        <v>152</v>
      </c>
      <c r="B47" s="26" t="s">
        <v>218</v>
      </c>
      <c r="C47" s="15"/>
      <c r="D47" s="16" t="s">
        <v>4</v>
      </c>
      <c r="E47" s="116"/>
      <c r="F47" s="117"/>
      <c r="G47" s="117"/>
      <c r="H47" s="117"/>
      <c r="I47" s="117"/>
      <c r="J47" s="118"/>
      <c r="K47" s="117"/>
      <c r="L47" s="117"/>
      <c r="M47" s="117"/>
      <c r="N47" s="117"/>
      <c r="O47" s="117"/>
      <c r="P47" s="119"/>
      <c r="Q47" s="82">
        <f t="shared" si="0"/>
        <v>0</v>
      </c>
      <c r="R47" s="84">
        <f t="shared" si="1"/>
        <v>0</v>
      </c>
      <c r="S47" s="50"/>
    </row>
    <row r="48" spans="1:19" s="51" customFormat="1" ht="24.95" customHeight="1" x14ac:dyDescent="0.25">
      <c r="A48" s="81" t="s">
        <v>153</v>
      </c>
      <c r="B48" s="26" t="s">
        <v>71</v>
      </c>
      <c r="C48" s="15"/>
      <c r="D48" s="16" t="s">
        <v>5</v>
      </c>
      <c r="E48" s="116"/>
      <c r="F48" s="117">
        <v>10</v>
      </c>
      <c r="G48" s="117"/>
      <c r="H48" s="117"/>
      <c r="I48" s="117"/>
      <c r="J48" s="118"/>
      <c r="K48" s="117"/>
      <c r="L48" s="117"/>
      <c r="M48" s="117"/>
      <c r="N48" s="117"/>
      <c r="O48" s="117"/>
      <c r="P48" s="119">
        <v>4</v>
      </c>
      <c r="Q48" s="82">
        <f t="shared" si="0"/>
        <v>14</v>
      </c>
      <c r="R48" s="84">
        <f t="shared" si="1"/>
        <v>0</v>
      </c>
      <c r="S48" s="50"/>
    </row>
    <row r="49" spans="1:19" s="51" customFormat="1" ht="24.95" customHeight="1" x14ac:dyDescent="0.25">
      <c r="A49" s="81" t="s">
        <v>154</v>
      </c>
      <c r="B49" s="26" t="s">
        <v>72</v>
      </c>
      <c r="C49" s="15"/>
      <c r="D49" s="16" t="s">
        <v>5</v>
      </c>
      <c r="E49" s="116"/>
      <c r="F49" s="117">
        <v>10</v>
      </c>
      <c r="G49" s="117"/>
      <c r="H49" s="117"/>
      <c r="I49" s="117">
        <v>8</v>
      </c>
      <c r="J49" s="118"/>
      <c r="K49" s="117"/>
      <c r="L49" s="117"/>
      <c r="M49" s="117"/>
      <c r="N49" s="117"/>
      <c r="O49" s="117"/>
      <c r="P49" s="119">
        <v>4</v>
      </c>
      <c r="Q49" s="82">
        <f t="shared" si="0"/>
        <v>22</v>
      </c>
      <c r="R49" s="84">
        <f t="shared" si="1"/>
        <v>0</v>
      </c>
      <c r="S49" s="50"/>
    </row>
    <row r="50" spans="1:19" s="51" customFormat="1" ht="24.95" customHeight="1" x14ac:dyDescent="0.25">
      <c r="A50" s="81" t="s">
        <v>155</v>
      </c>
      <c r="B50" s="26" t="s">
        <v>88</v>
      </c>
      <c r="C50" s="15"/>
      <c r="D50" s="16" t="s">
        <v>5</v>
      </c>
      <c r="E50" s="116"/>
      <c r="F50" s="117"/>
      <c r="G50" s="117">
        <v>1</v>
      </c>
      <c r="H50" s="117">
        <v>1</v>
      </c>
      <c r="I50" s="117"/>
      <c r="J50" s="118"/>
      <c r="K50" s="117"/>
      <c r="L50" s="117"/>
      <c r="M50" s="117"/>
      <c r="N50" s="117"/>
      <c r="O50" s="117"/>
      <c r="P50" s="119"/>
      <c r="Q50" s="82">
        <f t="shared" si="0"/>
        <v>2</v>
      </c>
      <c r="R50" s="84">
        <f t="shared" si="1"/>
        <v>0</v>
      </c>
      <c r="S50" s="50"/>
    </row>
    <row r="51" spans="1:19" s="51" customFormat="1" ht="24.95" customHeight="1" x14ac:dyDescent="0.25">
      <c r="A51" s="81" t="s">
        <v>156</v>
      </c>
      <c r="B51" s="26" t="s">
        <v>77</v>
      </c>
      <c r="C51" s="15"/>
      <c r="D51" s="16" t="s">
        <v>5</v>
      </c>
      <c r="E51" s="116"/>
      <c r="F51" s="117">
        <v>10</v>
      </c>
      <c r="G51" s="117"/>
      <c r="H51" s="117"/>
      <c r="I51" s="117"/>
      <c r="J51" s="118"/>
      <c r="K51" s="117"/>
      <c r="L51" s="117"/>
      <c r="M51" s="117"/>
      <c r="N51" s="117"/>
      <c r="O51" s="117"/>
      <c r="P51" s="119">
        <v>3</v>
      </c>
      <c r="Q51" s="82">
        <f t="shared" si="0"/>
        <v>13</v>
      </c>
      <c r="R51" s="84">
        <f t="shared" si="1"/>
        <v>0</v>
      </c>
      <c r="S51" s="50"/>
    </row>
    <row r="52" spans="1:19" s="51" customFormat="1" ht="24.95" customHeight="1" x14ac:dyDescent="0.25">
      <c r="A52" s="81" t="s">
        <v>157</v>
      </c>
      <c r="B52" s="26" t="s">
        <v>292</v>
      </c>
      <c r="C52" s="15"/>
      <c r="D52" s="16" t="s">
        <v>4</v>
      </c>
      <c r="E52" s="116">
        <v>5</v>
      </c>
      <c r="F52" s="117">
        <v>15</v>
      </c>
      <c r="G52" s="117">
        <v>10</v>
      </c>
      <c r="H52" s="117">
        <v>10</v>
      </c>
      <c r="I52" s="117">
        <v>20</v>
      </c>
      <c r="J52" s="118"/>
      <c r="K52" s="117">
        <v>150</v>
      </c>
      <c r="L52" s="117"/>
      <c r="M52" s="117">
        <v>6</v>
      </c>
      <c r="N52" s="117"/>
      <c r="O52" s="117">
        <v>10</v>
      </c>
      <c r="P52" s="119">
        <v>30</v>
      </c>
      <c r="Q52" s="82">
        <f t="shared" si="0"/>
        <v>256</v>
      </c>
      <c r="R52" s="84">
        <f t="shared" si="1"/>
        <v>0</v>
      </c>
      <c r="S52" s="50"/>
    </row>
    <row r="53" spans="1:19" s="51" customFormat="1" ht="24.95" customHeight="1" x14ac:dyDescent="0.25">
      <c r="A53" s="81" t="s">
        <v>158</v>
      </c>
      <c r="B53" s="26" t="s">
        <v>219</v>
      </c>
      <c r="C53" s="15"/>
      <c r="D53" s="16" t="s">
        <v>5</v>
      </c>
      <c r="E53" s="116"/>
      <c r="F53" s="117"/>
      <c r="G53" s="117"/>
      <c r="H53" s="117"/>
      <c r="I53" s="117"/>
      <c r="J53" s="118"/>
      <c r="K53" s="117"/>
      <c r="L53" s="117"/>
      <c r="M53" s="117"/>
      <c r="N53" s="117"/>
      <c r="O53" s="117"/>
      <c r="P53" s="119">
        <v>2</v>
      </c>
      <c r="Q53" s="82">
        <f t="shared" si="0"/>
        <v>2</v>
      </c>
      <c r="R53" s="84">
        <f t="shared" si="1"/>
        <v>0</v>
      </c>
      <c r="S53" s="50"/>
    </row>
    <row r="54" spans="1:19" s="51" customFormat="1" ht="24.95" customHeight="1" x14ac:dyDescent="0.25">
      <c r="A54" s="81" t="s">
        <v>159</v>
      </c>
      <c r="B54" s="26" t="s">
        <v>89</v>
      </c>
      <c r="C54" s="15"/>
      <c r="D54" s="16" t="s">
        <v>4</v>
      </c>
      <c r="E54" s="116"/>
      <c r="F54" s="117"/>
      <c r="G54" s="117"/>
      <c r="H54" s="117"/>
      <c r="I54" s="117">
        <v>5</v>
      </c>
      <c r="J54" s="118"/>
      <c r="K54" s="117"/>
      <c r="L54" s="117"/>
      <c r="M54" s="117"/>
      <c r="N54" s="117"/>
      <c r="O54" s="117"/>
      <c r="P54" s="119"/>
      <c r="Q54" s="82">
        <f t="shared" si="0"/>
        <v>5</v>
      </c>
      <c r="R54" s="84">
        <f t="shared" si="1"/>
        <v>0</v>
      </c>
      <c r="S54" s="50"/>
    </row>
    <row r="55" spans="1:19" s="51" customFormat="1" ht="24.95" customHeight="1" x14ac:dyDescent="0.25">
      <c r="A55" s="81" t="s">
        <v>160</v>
      </c>
      <c r="B55" s="26" t="s">
        <v>207</v>
      </c>
      <c r="C55" s="15"/>
      <c r="D55" s="16" t="s">
        <v>111</v>
      </c>
      <c r="E55" s="116"/>
      <c r="F55" s="117"/>
      <c r="G55" s="117"/>
      <c r="H55" s="117"/>
      <c r="I55" s="117"/>
      <c r="J55" s="118"/>
      <c r="K55" s="117"/>
      <c r="L55" s="117"/>
      <c r="M55" s="117"/>
      <c r="N55" s="117"/>
      <c r="O55" s="117"/>
      <c r="P55" s="119"/>
      <c r="Q55" s="82">
        <f t="shared" si="0"/>
        <v>0</v>
      </c>
      <c r="R55" s="84">
        <f t="shared" si="1"/>
        <v>0</v>
      </c>
      <c r="S55" s="50"/>
    </row>
    <row r="56" spans="1:19" s="51" customFormat="1" ht="24.95" customHeight="1" x14ac:dyDescent="0.25">
      <c r="A56" s="81" t="s">
        <v>161</v>
      </c>
      <c r="B56" s="26" t="s">
        <v>95</v>
      </c>
      <c r="C56" s="15"/>
      <c r="D56" s="16" t="s">
        <v>4</v>
      </c>
      <c r="E56" s="116"/>
      <c r="F56" s="117">
        <v>50</v>
      </c>
      <c r="G56" s="117">
        <v>150</v>
      </c>
      <c r="H56" s="117">
        <v>100</v>
      </c>
      <c r="I56" s="117">
        <v>10</v>
      </c>
      <c r="J56" s="118"/>
      <c r="K56" s="117"/>
      <c r="L56" s="117"/>
      <c r="M56" s="117"/>
      <c r="N56" s="117"/>
      <c r="O56" s="117"/>
      <c r="P56" s="119">
        <v>10</v>
      </c>
      <c r="Q56" s="82">
        <f t="shared" si="0"/>
        <v>320</v>
      </c>
      <c r="R56" s="84">
        <f t="shared" si="1"/>
        <v>0</v>
      </c>
      <c r="S56" s="50"/>
    </row>
    <row r="57" spans="1:19" s="51" customFormat="1" ht="24.95" customHeight="1" x14ac:dyDescent="0.25">
      <c r="A57" s="81" t="s">
        <v>162</v>
      </c>
      <c r="B57" s="26" t="s">
        <v>280</v>
      </c>
      <c r="C57" s="15"/>
      <c r="D57" s="16" t="s">
        <v>4</v>
      </c>
      <c r="E57" s="116"/>
      <c r="F57" s="117"/>
      <c r="G57" s="117"/>
      <c r="H57" s="117"/>
      <c r="I57" s="117"/>
      <c r="J57" s="118"/>
      <c r="K57" s="117"/>
      <c r="L57" s="117"/>
      <c r="M57" s="117"/>
      <c r="N57" s="117"/>
      <c r="O57" s="117">
        <v>20</v>
      </c>
      <c r="P57" s="119"/>
      <c r="Q57" s="82">
        <f t="shared" si="0"/>
        <v>20</v>
      </c>
      <c r="R57" s="84">
        <f t="shared" si="1"/>
        <v>0</v>
      </c>
      <c r="S57" s="50"/>
    </row>
    <row r="58" spans="1:19" s="51" customFormat="1" ht="24.95" customHeight="1" x14ac:dyDescent="0.25">
      <c r="A58" s="81" t="s">
        <v>163</v>
      </c>
      <c r="B58" s="26" t="s">
        <v>114</v>
      </c>
      <c r="C58" s="15"/>
      <c r="D58" s="16" t="s">
        <v>4</v>
      </c>
      <c r="E58" s="116"/>
      <c r="F58" s="117"/>
      <c r="G58" s="117"/>
      <c r="H58" s="117"/>
      <c r="I58" s="117"/>
      <c r="J58" s="118"/>
      <c r="K58" s="117"/>
      <c r="L58" s="117"/>
      <c r="M58" s="117"/>
      <c r="N58" s="117"/>
      <c r="O58" s="117"/>
      <c r="P58" s="119"/>
      <c r="Q58" s="82">
        <f t="shared" si="0"/>
        <v>0</v>
      </c>
      <c r="R58" s="84">
        <f t="shared" si="1"/>
        <v>0</v>
      </c>
      <c r="S58" s="50"/>
    </row>
    <row r="59" spans="1:19" s="51" customFormat="1" ht="24.95" customHeight="1" x14ac:dyDescent="0.25">
      <c r="A59" s="81" t="s">
        <v>164</v>
      </c>
      <c r="B59" s="26" t="s">
        <v>52</v>
      </c>
      <c r="C59" s="15"/>
      <c r="D59" s="16" t="s">
        <v>4</v>
      </c>
      <c r="E59" s="116"/>
      <c r="F59" s="117">
        <v>10</v>
      </c>
      <c r="G59" s="117">
        <v>4</v>
      </c>
      <c r="H59" s="117">
        <v>4</v>
      </c>
      <c r="I59" s="117"/>
      <c r="J59" s="118"/>
      <c r="K59" s="117"/>
      <c r="L59" s="117"/>
      <c r="M59" s="117"/>
      <c r="N59" s="117"/>
      <c r="O59" s="117"/>
      <c r="P59" s="119">
        <v>15</v>
      </c>
      <c r="Q59" s="82">
        <f t="shared" si="0"/>
        <v>33</v>
      </c>
      <c r="R59" s="84">
        <f t="shared" si="1"/>
        <v>0</v>
      </c>
      <c r="S59" s="50"/>
    </row>
    <row r="60" spans="1:19" s="51" customFormat="1" ht="24.95" customHeight="1" x14ac:dyDescent="0.25">
      <c r="A60" s="81" t="s">
        <v>165</v>
      </c>
      <c r="B60" s="26" t="s">
        <v>13</v>
      </c>
      <c r="C60" s="15"/>
      <c r="D60" s="16" t="s">
        <v>4</v>
      </c>
      <c r="E60" s="116"/>
      <c r="F60" s="117">
        <v>2</v>
      </c>
      <c r="G60" s="117"/>
      <c r="H60" s="117"/>
      <c r="I60" s="117">
        <v>3</v>
      </c>
      <c r="J60" s="118"/>
      <c r="K60" s="117"/>
      <c r="L60" s="117"/>
      <c r="M60" s="117"/>
      <c r="N60" s="117">
        <v>3</v>
      </c>
      <c r="O60" s="117"/>
      <c r="P60" s="119"/>
      <c r="Q60" s="82">
        <f t="shared" si="0"/>
        <v>8</v>
      </c>
      <c r="R60" s="84">
        <f t="shared" si="1"/>
        <v>0</v>
      </c>
      <c r="S60" s="50"/>
    </row>
    <row r="61" spans="1:19" s="51" customFormat="1" ht="24.95" customHeight="1" x14ac:dyDescent="0.25">
      <c r="A61" s="81" t="s">
        <v>166</v>
      </c>
      <c r="B61" s="26" t="s">
        <v>110</v>
      </c>
      <c r="C61" s="15"/>
      <c r="D61" s="16" t="s">
        <v>111</v>
      </c>
      <c r="E61" s="116"/>
      <c r="F61" s="117"/>
      <c r="G61" s="117"/>
      <c r="H61" s="117"/>
      <c r="I61" s="117"/>
      <c r="J61" s="118"/>
      <c r="K61" s="117"/>
      <c r="L61" s="117"/>
      <c r="M61" s="117"/>
      <c r="N61" s="117"/>
      <c r="O61" s="117"/>
      <c r="P61" s="119"/>
      <c r="Q61" s="82">
        <f t="shared" si="0"/>
        <v>0</v>
      </c>
      <c r="R61" s="84">
        <f t="shared" si="1"/>
        <v>0</v>
      </c>
      <c r="S61" s="50"/>
    </row>
    <row r="62" spans="1:19" s="51" customFormat="1" ht="24.95" customHeight="1" x14ac:dyDescent="0.25">
      <c r="A62" s="81" t="s">
        <v>167</v>
      </c>
      <c r="B62" s="26" t="s">
        <v>91</v>
      </c>
      <c r="C62" s="15"/>
      <c r="D62" s="16" t="s">
        <v>4</v>
      </c>
      <c r="E62" s="116"/>
      <c r="F62" s="117"/>
      <c r="G62" s="117"/>
      <c r="H62" s="117"/>
      <c r="I62" s="117">
        <v>2</v>
      </c>
      <c r="J62" s="118"/>
      <c r="K62" s="117"/>
      <c r="L62" s="117"/>
      <c r="M62" s="117"/>
      <c r="N62" s="117"/>
      <c r="O62" s="117"/>
      <c r="P62" s="119">
        <v>2</v>
      </c>
      <c r="Q62" s="82">
        <f t="shared" si="0"/>
        <v>4</v>
      </c>
      <c r="R62" s="84">
        <f t="shared" si="1"/>
        <v>0</v>
      </c>
      <c r="S62" s="50"/>
    </row>
    <row r="63" spans="1:19" s="51" customFormat="1" ht="24.95" customHeight="1" x14ac:dyDescent="0.25">
      <c r="A63" s="81" t="s">
        <v>168</v>
      </c>
      <c r="B63" s="26" t="s">
        <v>22</v>
      </c>
      <c r="C63" s="15"/>
      <c r="D63" s="16" t="s">
        <v>4</v>
      </c>
      <c r="E63" s="116">
        <v>20</v>
      </c>
      <c r="F63" s="117">
        <v>100</v>
      </c>
      <c r="G63" s="117">
        <v>200</v>
      </c>
      <c r="H63" s="117">
        <v>200</v>
      </c>
      <c r="I63" s="117">
        <v>20</v>
      </c>
      <c r="J63" s="118"/>
      <c r="K63" s="117"/>
      <c r="L63" s="117"/>
      <c r="M63" s="117"/>
      <c r="N63" s="117"/>
      <c r="O63" s="117"/>
      <c r="P63" s="119"/>
      <c r="Q63" s="82">
        <f t="shared" si="0"/>
        <v>540</v>
      </c>
      <c r="R63" s="84">
        <f t="shared" si="1"/>
        <v>0</v>
      </c>
      <c r="S63" s="50"/>
    </row>
    <row r="64" spans="1:19" s="51" customFormat="1" ht="24.95" customHeight="1" x14ac:dyDescent="0.25">
      <c r="A64" s="81" t="s">
        <v>169</v>
      </c>
      <c r="B64" s="26" t="s">
        <v>34</v>
      </c>
      <c r="C64" s="15"/>
      <c r="D64" s="16" t="s">
        <v>4</v>
      </c>
      <c r="E64" s="116"/>
      <c r="F64" s="117"/>
      <c r="G64" s="117"/>
      <c r="H64" s="117"/>
      <c r="I64" s="117">
        <v>20</v>
      </c>
      <c r="J64" s="118"/>
      <c r="K64" s="117"/>
      <c r="L64" s="117"/>
      <c r="M64" s="117"/>
      <c r="N64" s="117"/>
      <c r="O64" s="117"/>
      <c r="P64" s="119"/>
      <c r="Q64" s="82">
        <f t="shared" si="0"/>
        <v>20</v>
      </c>
      <c r="R64" s="84">
        <f t="shared" si="1"/>
        <v>0</v>
      </c>
      <c r="S64" s="50"/>
    </row>
    <row r="65" spans="1:19" s="51" customFormat="1" ht="24.95" customHeight="1" x14ac:dyDescent="0.25">
      <c r="A65" s="81" t="s">
        <v>170</v>
      </c>
      <c r="B65" s="26" t="s">
        <v>8</v>
      </c>
      <c r="C65" s="15"/>
      <c r="D65" s="16" t="s">
        <v>4</v>
      </c>
      <c r="E65" s="116"/>
      <c r="F65" s="117"/>
      <c r="G65" s="117"/>
      <c r="H65" s="117"/>
      <c r="I65" s="117"/>
      <c r="J65" s="118"/>
      <c r="K65" s="117">
        <v>150</v>
      </c>
      <c r="L65" s="117">
        <v>50</v>
      </c>
      <c r="M65" s="117">
        <v>200</v>
      </c>
      <c r="N65" s="117"/>
      <c r="O65" s="117"/>
      <c r="P65" s="119">
        <v>40</v>
      </c>
      <c r="Q65" s="82">
        <f t="shared" si="0"/>
        <v>440</v>
      </c>
      <c r="R65" s="84">
        <f t="shared" si="1"/>
        <v>0</v>
      </c>
      <c r="S65" s="50"/>
    </row>
    <row r="66" spans="1:19" s="51" customFormat="1" ht="24.95" customHeight="1" x14ac:dyDescent="0.25">
      <c r="A66" s="81" t="s">
        <v>171</v>
      </c>
      <c r="B66" s="26" t="s">
        <v>80</v>
      </c>
      <c r="C66" s="15"/>
      <c r="D66" s="16" t="s">
        <v>4</v>
      </c>
      <c r="E66" s="116">
        <v>20</v>
      </c>
      <c r="F66" s="117">
        <v>100</v>
      </c>
      <c r="G66" s="117">
        <v>85</v>
      </c>
      <c r="H66" s="117">
        <v>85</v>
      </c>
      <c r="I66" s="117">
        <v>30</v>
      </c>
      <c r="J66" s="118"/>
      <c r="K66" s="117">
        <v>1000</v>
      </c>
      <c r="L66" s="117">
        <v>50</v>
      </c>
      <c r="M66" s="117"/>
      <c r="N66" s="117">
        <v>40</v>
      </c>
      <c r="O66" s="117">
        <v>20</v>
      </c>
      <c r="P66" s="119">
        <v>100</v>
      </c>
      <c r="Q66" s="82">
        <f t="shared" si="0"/>
        <v>1530</v>
      </c>
      <c r="R66" s="84">
        <f t="shared" si="1"/>
        <v>0</v>
      </c>
      <c r="S66" s="50"/>
    </row>
    <row r="67" spans="1:19" s="51" customFormat="1" ht="24.95" customHeight="1" x14ac:dyDescent="0.25">
      <c r="A67" s="81" t="s">
        <v>172</v>
      </c>
      <c r="B67" s="26" t="s">
        <v>56</v>
      </c>
      <c r="C67" s="15"/>
      <c r="D67" s="16" t="s">
        <v>57</v>
      </c>
      <c r="E67" s="116"/>
      <c r="F67" s="117"/>
      <c r="G67" s="117"/>
      <c r="H67" s="117"/>
      <c r="I67" s="117"/>
      <c r="J67" s="118"/>
      <c r="K67" s="117">
        <v>10</v>
      </c>
      <c r="L67" s="117">
        <v>1</v>
      </c>
      <c r="M67" s="117">
        <v>4</v>
      </c>
      <c r="N67" s="117"/>
      <c r="O67" s="117"/>
      <c r="P67" s="119">
        <v>1</v>
      </c>
      <c r="Q67" s="82">
        <f t="shared" si="0"/>
        <v>16</v>
      </c>
      <c r="R67" s="84">
        <f t="shared" si="1"/>
        <v>0</v>
      </c>
      <c r="S67" s="50"/>
    </row>
    <row r="68" spans="1:19" s="51" customFormat="1" ht="24.95" customHeight="1" x14ac:dyDescent="0.25">
      <c r="A68" s="81" t="s">
        <v>173</v>
      </c>
      <c r="B68" s="26" t="s">
        <v>64</v>
      </c>
      <c r="C68" s="15"/>
      <c r="D68" s="16" t="s">
        <v>5</v>
      </c>
      <c r="E68" s="116"/>
      <c r="F68" s="117"/>
      <c r="G68" s="117"/>
      <c r="H68" s="117"/>
      <c r="I68" s="117"/>
      <c r="J68" s="118"/>
      <c r="K68" s="117"/>
      <c r="L68" s="117"/>
      <c r="M68" s="117"/>
      <c r="N68" s="117"/>
      <c r="O68" s="117">
        <v>6</v>
      </c>
      <c r="P68" s="119"/>
      <c r="Q68" s="82">
        <f t="shared" si="0"/>
        <v>6</v>
      </c>
      <c r="R68" s="84">
        <f t="shared" si="1"/>
        <v>0</v>
      </c>
      <c r="S68" s="50"/>
    </row>
    <row r="69" spans="1:19" s="51" customFormat="1" ht="24.95" customHeight="1" x14ac:dyDescent="0.25">
      <c r="A69" s="81" t="s">
        <v>174</v>
      </c>
      <c r="B69" s="26" t="s">
        <v>35</v>
      </c>
      <c r="C69" s="15"/>
      <c r="D69" s="16" t="s">
        <v>4</v>
      </c>
      <c r="E69" s="116">
        <v>5</v>
      </c>
      <c r="F69" s="117">
        <v>5</v>
      </c>
      <c r="G69" s="117">
        <v>4</v>
      </c>
      <c r="H69" s="117">
        <v>4</v>
      </c>
      <c r="I69" s="117">
        <v>6</v>
      </c>
      <c r="J69" s="118"/>
      <c r="K69" s="117">
        <v>30</v>
      </c>
      <c r="L69" s="117">
        <v>10</v>
      </c>
      <c r="M69" s="117">
        <v>12</v>
      </c>
      <c r="N69" s="117"/>
      <c r="O69" s="117"/>
      <c r="P69" s="119">
        <v>25</v>
      </c>
      <c r="Q69" s="82">
        <f t="shared" si="0"/>
        <v>101</v>
      </c>
      <c r="R69" s="84">
        <f t="shared" si="1"/>
        <v>0</v>
      </c>
      <c r="S69" s="50"/>
    </row>
    <row r="70" spans="1:19" s="51" customFormat="1" ht="24.95" customHeight="1" x14ac:dyDescent="0.25">
      <c r="A70" s="81" t="s">
        <v>175</v>
      </c>
      <c r="B70" s="26" t="s">
        <v>28</v>
      </c>
      <c r="C70" s="15"/>
      <c r="D70" s="16" t="s">
        <v>4</v>
      </c>
      <c r="E70" s="116"/>
      <c r="F70" s="117"/>
      <c r="G70" s="117"/>
      <c r="H70" s="117"/>
      <c r="I70" s="117"/>
      <c r="J70" s="118"/>
      <c r="K70" s="117"/>
      <c r="L70" s="117"/>
      <c r="M70" s="117">
        <v>1</v>
      </c>
      <c r="N70" s="117"/>
      <c r="O70" s="117"/>
      <c r="P70" s="119"/>
      <c r="Q70" s="82">
        <f t="shared" si="0"/>
        <v>1</v>
      </c>
      <c r="R70" s="84">
        <f t="shared" si="1"/>
        <v>0</v>
      </c>
      <c r="S70" s="50"/>
    </row>
    <row r="71" spans="1:19" s="51" customFormat="1" ht="24.95" customHeight="1" x14ac:dyDescent="0.25">
      <c r="A71" s="81" t="s">
        <v>176</v>
      </c>
      <c r="B71" s="26" t="s">
        <v>208</v>
      </c>
      <c r="C71" s="15"/>
      <c r="D71" s="16" t="s">
        <v>4</v>
      </c>
      <c r="E71" s="116"/>
      <c r="F71" s="117"/>
      <c r="G71" s="117"/>
      <c r="H71" s="117"/>
      <c r="I71" s="117">
        <v>1</v>
      </c>
      <c r="J71" s="118"/>
      <c r="K71" s="117">
        <v>10</v>
      </c>
      <c r="L71" s="117"/>
      <c r="M71" s="117"/>
      <c r="N71" s="117"/>
      <c r="O71" s="117"/>
      <c r="P71" s="119"/>
      <c r="Q71" s="82">
        <f t="shared" si="0"/>
        <v>11</v>
      </c>
      <c r="R71" s="84">
        <f t="shared" si="1"/>
        <v>0</v>
      </c>
      <c r="S71" s="50"/>
    </row>
    <row r="72" spans="1:19" s="51" customFormat="1" ht="24.95" customHeight="1" x14ac:dyDescent="0.25">
      <c r="A72" s="81" t="s">
        <v>177</v>
      </c>
      <c r="B72" s="26" t="s">
        <v>220</v>
      </c>
      <c r="C72" s="15"/>
      <c r="D72" s="16" t="s">
        <v>4</v>
      </c>
      <c r="E72" s="116"/>
      <c r="F72" s="117"/>
      <c r="G72" s="117"/>
      <c r="H72" s="117"/>
      <c r="I72" s="117"/>
      <c r="J72" s="118"/>
      <c r="K72" s="117"/>
      <c r="L72" s="117"/>
      <c r="M72" s="117"/>
      <c r="N72" s="117"/>
      <c r="O72" s="117"/>
      <c r="P72" s="119">
        <v>2</v>
      </c>
      <c r="Q72" s="82">
        <f t="shared" si="0"/>
        <v>2</v>
      </c>
      <c r="R72" s="84">
        <f t="shared" si="1"/>
        <v>0</v>
      </c>
      <c r="S72" s="50"/>
    </row>
    <row r="73" spans="1:19" s="51" customFormat="1" ht="24.95" customHeight="1" x14ac:dyDescent="0.25">
      <c r="A73" s="81" t="s">
        <v>178</v>
      </c>
      <c r="B73" s="26" t="s">
        <v>21</v>
      </c>
      <c r="C73" s="15"/>
      <c r="D73" s="16" t="s">
        <v>5</v>
      </c>
      <c r="E73" s="116">
        <v>2</v>
      </c>
      <c r="F73" s="117"/>
      <c r="G73" s="117">
        <v>2</v>
      </c>
      <c r="H73" s="117">
        <v>2</v>
      </c>
      <c r="I73" s="117">
        <v>3</v>
      </c>
      <c r="J73" s="118"/>
      <c r="K73" s="117">
        <v>50</v>
      </c>
      <c r="L73" s="117">
        <v>5</v>
      </c>
      <c r="M73" s="117">
        <v>3</v>
      </c>
      <c r="N73" s="117"/>
      <c r="O73" s="117"/>
      <c r="P73" s="119">
        <v>45</v>
      </c>
      <c r="Q73" s="82">
        <f t="shared" si="0"/>
        <v>112</v>
      </c>
      <c r="R73" s="84">
        <f t="shared" si="1"/>
        <v>0</v>
      </c>
      <c r="S73" s="50"/>
    </row>
    <row r="74" spans="1:19" s="51" customFormat="1" ht="24.95" customHeight="1" x14ac:dyDescent="0.25">
      <c r="A74" s="81" t="s">
        <v>179</v>
      </c>
      <c r="B74" s="26" t="s">
        <v>211</v>
      </c>
      <c r="C74" s="15"/>
      <c r="D74" s="16" t="s">
        <v>5</v>
      </c>
      <c r="E74" s="116"/>
      <c r="F74" s="117"/>
      <c r="G74" s="117"/>
      <c r="H74" s="117"/>
      <c r="I74" s="117"/>
      <c r="J74" s="118"/>
      <c r="K74" s="117"/>
      <c r="L74" s="117"/>
      <c r="M74" s="117"/>
      <c r="N74" s="117"/>
      <c r="O74" s="117"/>
      <c r="P74" s="120"/>
      <c r="Q74" s="82">
        <f t="shared" si="0"/>
        <v>0</v>
      </c>
      <c r="R74" s="84">
        <f t="shared" si="1"/>
        <v>0</v>
      </c>
      <c r="S74" s="50"/>
    </row>
    <row r="75" spans="1:19" s="51" customFormat="1" ht="24.95" customHeight="1" x14ac:dyDescent="0.25">
      <c r="A75" s="81" t="s">
        <v>180</v>
      </c>
      <c r="B75" s="26" t="s">
        <v>98</v>
      </c>
      <c r="C75" s="15"/>
      <c r="D75" s="16" t="s">
        <v>3</v>
      </c>
      <c r="E75" s="116"/>
      <c r="F75" s="117"/>
      <c r="G75" s="117"/>
      <c r="H75" s="117"/>
      <c r="I75" s="117"/>
      <c r="J75" s="118"/>
      <c r="K75" s="117"/>
      <c r="L75" s="117"/>
      <c r="M75" s="117"/>
      <c r="N75" s="117"/>
      <c r="O75" s="117"/>
      <c r="P75" s="119">
        <v>1</v>
      </c>
      <c r="Q75" s="82">
        <f t="shared" si="0"/>
        <v>1</v>
      </c>
      <c r="R75" s="84">
        <f t="shared" si="1"/>
        <v>0</v>
      </c>
      <c r="S75" s="50"/>
    </row>
    <row r="76" spans="1:19" s="14" customFormat="1" ht="24.95" customHeight="1" x14ac:dyDescent="0.25">
      <c r="A76" s="81" t="s">
        <v>181</v>
      </c>
      <c r="B76" s="26" t="s">
        <v>9</v>
      </c>
      <c r="C76" s="15"/>
      <c r="D76" s="16" t="s">
        <v>3</v>
      </c>
      <c r="E76" s="116">
        <v>5</v>
      </c>
      <c r="F76" s="117">
        <v>75</v>
      </c>
      <c r="G76" s="117">
        <v>200</v>
      </c>
      <c r="H76" s="117">
        <v>100</v>
      </c>
      <c r="I76" s="117">
        <v>20</v>
      </c>
      <c r="J76" s="118"/>
      <c r="K76" s="117">
        <v>150</v>
      </c>
      <c r="L76" s="117">
        <v>50</v>
      </c>
      <c r="M76" s="117">
        <v>100</v>
      </c>
      <c r="N76" s="117">
        <v>100</v>
      </c>
      <c r="O76" s="117">
        <v>56</v>
      </c>
      <c r="P76" s="119">
        <v>300</v>
      </c>
      <c r="Q76" s="82">
        <f t="shared" ref="Q76:Q134" si="2">SUM(E76:P76)</f>
        <v>1156</v>
      </c>
      <c r="R76" s="84">
        <f t="shared" ref="R76:R134" si="3">C76*Q76</f>
        <v>0</v>
      </c>
      <c r="S76" s="13"/>
    </row>
    <row r="77" spans="1:19" s="51" customFormat="1" ht="24.95" customHeight="1" x14ac:dyDescent="0.25">
      <c r="A77" s="81" t="s">
        <v>182</v>
      </c>
      <c r="B77" s="26" t="s">
        <v>26</v>
      </c>
      <c r="C77" s="15"/>
      <c r="D77" s="16" t="s">
        <v>3</v>
      </c>
      <c r="E77" s="116"/>
      <c r="F77" s="117"/>
      <c r="G77" s="117">
        <v>1</v>
      </c>
      <c r="H77" s="117">
        <v>1</v>
      </c>
      <c r="I77" s="117">
        <v>1</v>
      </c>
      <c r="J77" s="118"/>
      <c r="K77" s="117"/>
      <c r="L77" s="117"/>
      <c r="M77" s="117"/>
      <c r="N77" s="117"/>
      <c r="O77" s="117"/>
      <c r="P77" s="119"/>
      <c r="Q77" s="82">
        <f t="shared" si="2"/>
        <v>3</v>
      </c>
      <c r="R77" s="84">
        <f t="shared" si="3"/>
        <v>0</v>
      </c>
      <c r="S77" s="50"/>
    </row>
    <row r="78" spans="1:19" s="51" customFormat="1" ht="24.95" customHeight="1" x14ac:dyDescent="0.25">
      <c r="A78" s="81" t="s">
        <v>183</v>
      </c>
      <c r="B78" s="26" t="s">
        <v>14</v>
      </c>
      <c r="C78" s="15"/>
      <c r="D78" s="16" t="s">
        <v>5</v>
      </c>
      <c r="E78" s="116">
        <v>5</v>
      </c>
      <c r="F78" s="117">
        <v>10</v>
      </c>
      <c r="G78" s="117">
        <v>10</v>
      </c>
      <c r="H78" s="117">
        <v>10</v>
      </c>
      <c r="I78" s="117">
        <v>15</v>
      </c>
      <c r="J78" s="118"/>
      <c r="K78" s="117">
        <v>50</v>
      </c>
      <c r="L78" s="117">
        <v>5</v>
      </c>
      <c r="M78" s="117">
        <v>6</v>
      </c>
      <c r="N78" s="117"/>
      <c r="O78" s="117"/>
      <c r="P78" s="119">
        <v>20</v>
      </c>
      <c r="Q78" s="82">
        <f t="shared" si="2"/>
        <v>131</v>
      </c>
      <c r="R78" s="84">
        <f t="shared" si="3"/>
        <v>0</v>
      </c>
      <c r="S78" s="50"/>
    </row>
    <row r="79" spans="1:19" s="51" customFormat="1" ht="24.95" customHeight="1" x14ac:dyDescent="0.25">
      <c r="A79" s="81" t="s">
        <v>184</v>
      </c>
      <c r="B79" s="26" t="s">
        <v>209</v>
      </c>
      <c r="C79" s="15"/>
      <c r="D79" s="16" t="s">
        <v>5</v>
      </c>
      <c r="E79" s="116"/>
      <c r="F79" s="117"/>
      <c r="G79" s="117"/>
      <c r="H79" s="117"/>
      <c r="I79" s="117"/>
      <c r="J79" s="118"/>
      <c r="K79" s="117"/>
      <c r="L79" s="117"/>
      <c r="M79" s="117"/>
      <c r="N79" s="117"/>
      <c r="O79" s="117"/>
      <c r="P79" s="119">
        <v>20</v>
      </c>
      <c r="Q79" s="82">
        <f t="shared" si="2"/>
        <v>20</v>
      </c>
      <c r="R79" s="84">
        <f t="shared" si="3"/>
        <v>0</v>
      </c>
      <c r="S79" s="50"/>
    </row>
    <row r="80" spans="1:19" s="51" customFormat="1" ht="24.95" customHeight="1" x14ac:dyDescent="0.25">
      <c r="A80" s="81" t="s">
        <v>185</v>
      </c>
      <c r="B80" s="26" t="s">
        <v>15</v>
      </c>
      <c r="C80" s="15"/>
      <c r="D80" s="16" t="s">
        <v>4</v>
      </c>
      <c r="E80" s="116"/>
      <c r="F80" s="117">
        <v>3</v>
      </c>
      <c r="G80" s="117"/>
      <c r="H80" s="117"/>
      <c r="I80" s="117">
        <v>3</v>
      </c>
      <c r="J80" s="118"/>
      <c r="K80" s="117">
        <v>10</v>
      </c>
      <c r="L80" s="117"/>
      <c r="M80" s="117">
        <v>4</v>
      </c>
      <c r="N80" s="117"/>
      <c r="O80" s="117"/>
      <c r="P80" s="119">
        <v>8</v>
      </c>
      <c r="Q80" s="82">
        <f t="shared" si="2"/>
        <v>28</v>
      </c>
      <c r="R80" s="84">
        <f t="shared" si="3"/>
        <v>0</v>
      </c>
      <c r="S80" s="50"/>
    </row>
    <row r="81" spans="1:19" s="51" customFormat="1" ht="24.95" customHeight="1" x14ac:dyDescent="0.25">
      <c r="A81" s="81" t="s">
        <v>186</v>
      </c>
      <c r="B81" s="24" t="s">
        <v>99</v>
      </c>
      <c r="C81" s="22"/>
      <c r="D81" s="21" t="s">
        <v>76</v>
      </c>
      <c r="E81" s="116"/>
      <c r="F81" s="117"/>
      <c r="G81" s="117"/>
      <c r="H81" s="117"/>
      <c r="I81" s="117"/>
      <c r="J81" s="118"/>
      <c r="K81" s="117"/>
      <c r="L81" s="117"/>
      <c r="M81" s="117"/>
      <c r="N81" s="117"/>
      <c r="O81" s="117"/>
      <c r="P81" s="119">
        <v>2</v>
      </c>
      <c r="Q81" s="82">
        <f t="shared" si="2"/>
        <v>2</v>
      </c>
      <c r="R81" s="84">
        <f t="shared" si="3"/>
        <v>0</v>
      </c>
      <c r="S81" s="50"/>
    </row>
    <row r="82" spans="1:19" s="51" customFormat="1" ht="24.95" customHeight="1" x14ac:dyDescent="0.25">
      <c r="A82" s="81" t="s">
        <v>187</v>
      </c>
      <c r="B82" s="24" t="s">
        <v>221</v>
      </c>
      <c r="C82" s="22"/>
      <c r="D82" s="21" t="s">
        <v>222</v>
      </c>
      <c r="E82" s="116"/>
      <c r="F82" s="117"/>
      <c r="G82" s="117"/>
      <c r="H82" s="117"/>
      <c r="I82" s="117"/>
      <c r="J82" s="118"/>
      <c r="K82" s="117"/>
      <c r="L82" s="117"/>
      <c r="M82" s="117"/>
      <c r="N82" s="117"/>
      <c r="O82" s="117"/>
      <c r="P82" s="119">
        <v>3</v>
      </c>
      <c r="Q82" s="82">
        <f t="shared" si="2"/>
        <v>3</v>
      </c>
      <c r="R82" s="84">
        <f t="shared" si="3"/>
        <v>0</v>
      </c>
      <c r="S82" s="50"/>
    </row>
    <row r="83" spans="1:19" s="51" customFormat="1" ht="24.95" customHeight="1" x14ac:dyDescent="0.25">
      <c r="A83" s="81" t="s">
        <v>188</v>
      </c>
      <c r="B83" s="24" t="s">
        <v>210</v>
      </c>
      <c r="C83" s="22"/>
      <c r="D83" s="21" t="s">
        <v>5</v>
      </c>
      <c r="E83" s="116"/>
      <c r="F83" s="117"/>
      <c r="G83" s="117"/>
      <c r="H83" s="117"/>
      <c r="I83" s="117"/>
      <c r="J83" s="118"/>
      <c r="K83" s="117"/>
      <c r="L83" s="117"/>
      <c r="M83" s="117"/>
      <c r="N83" s="117"/>
      <c r="O83" s="117"/>
      <c r="P83" s="119"/>
      <c r="Q83" s="82">
        <f t="shared" si="2"/>
        <v>0</v>
      </c>
      <c r="R83" s="84">
        <f t="shared" si="3"/>
        <v>0</v>
      </c>
      <c r="S83" s="50"/>
    </row>
    <row r="84" spans="1:19" s="51" customFormat="1" ht="24.95" customHeight="1" x14ac:dyDescent="0.25">
      <c r="A84" s="81" t="s">
        <v>189</v>
      </c>
      <c r="B84" s="24" t="s">
        <v>117</v>
      </c>
      <c r="C84" s="22"/>
      <c r="D84" s="21" t="s">
        <v>4</v>
      </c>
      <c r="E84" s="116"/>
      <c r="F84" s="117"/>
      <c r="G84" s="117"/>
      <c r="H84" s="117"/>
      <c r="I84" s="117"/>
      <c r="J84" s="118"/>
      <c r="K84" s="117">
        <v>20</v>
      </c>
      <c r="L84" s="117">
        <v>10</v>
      </c>
      <c r="M84" s="117">
        <v>6</v>
      </c>
      <c r="N84" s="117"/>
      <c r="O84" s="117"/>
      <c r="P84" s="119"/>
      <c r="Q84" s="82">
        <f t="shared" si="2"/>
        <v>36</v>
      </c>
      <c r="R84" s="84">
        <f t="shared" si="3"/>
        <v>0</v>
      </c>
      <c r="S84" s="50"/>
    </row>
    <row r="85" spans="1:19" s="51" customFormat="1" ht="24.95" customHeight="1" x14ac:dyDescent="0.25">
      <c r="A85" s="81" t="s">
        <v>190</v>
      </c>
      <c r="B85" s="24" t="s">
        <v>118</v>
      </c>
      <c r="C85" s="22"/>
      <c r="D85" s="21" t="s">
        <v>4</v>
      </c>
      <c r="E85" s="116"/>
      <c r="F85" s="117"/>
      <c r="G85" s="117"/>
      <c r="H85" s="117"/>
      <c r="I85" s="117"/>
      <c r="J85" s="118"/>
      <c r="K85" s="117"/>
      <c r="L85" s="117"/>
      <c r="M85" s="117">
        <v>5</v>
      </c>
      <c r="N85" s="117"/>
      <c r="O85" s="117"/>
      <c r="P85" s="119"/>
      <c r="Q85" s="82">
        <f t="shared" si="2"/>
        <v>5</v>
      </c>
      <c r="R85" s="84">
        <f t="shared" si="3"/>
        <v>0</v>
      </c>
      <c r="S85" s="50"/>
    </row>
    <row r="86" spans="1:19" s="51" customFormat="1" ht="24.95" customHeight="1" x14ac:dyDescent="0.25">
      <c r="A86" s="81" t="s">
        <v>191</v>
      </c>
      <c r="B86" s="19" t="s">
        <v>83</v>
      </c>
      <c r="C86" s="22"/>
      <c r="D86" s="21" t="s">
        <v>4</v>
      </c>
      <c r="E86" s="116"/>
      <c r="F86" s="117"/>
      <c r="G86" s="117"/>
      <c r="H86" s="117"/>
      <c r="I86" s="117"/>
      <c r="J86" s="118"/>
      <c r="K86" s="117"/>
      <c r="L86" s="117"/>
      <c r="M86" s="117"/>
      <c r="N86" s="117"/>
      <c r="O86" s="117"/>
      <c r="P86" s="119"/>
      <c r="Q86" s="82">
        <f t="shared" si="2"/>
        <v>0</v>
      </c>
      <c r="R86" s="84">
        <f t="shared" si="3"/>
        <v>0</v>
      </c>
      <c r="S86" s="50"/>
    </row>
    <row r="87" spans="1:19" s="51" customFormat="1" ht="24.95" customHeight="1" x14ac:dyDescent="0.25">
      <c r="A87" s="81" t="s">
        <v>192</v>
      </c>
      <c r="B87" s="17" t="s">
        <v>10</v>
      </c>
      <c r="C87" s="15"/>
      <c r="D87" s="16" t="s">
        <v>4</v>
      </c>
      <c r="E87" s="116">
        <v>5</v>
      </c>
      <c r="F87" s="117">
        <v>10</v>
      </c>
      <c r="G87" s="117">
        <v>6</v>
      </c>
      <c r="H87" s="117">
        <v>6</v>
      </c>
      <c r="I87" s="117">
        <v>6</v>
      </c>
      <c r="J87" s="118"/>
      <c r="K87" s="117">
        <v>35</v>
      </c>
      <c r="L87" s="117">
        <v>17</v>
      </c>
      <c r="M87" s="117">
        <v>6</v>
      </c>
      <c r="N87" s="117"/>
      <c r="O87" s="117">
        <v>10</v>
      </c>
      <c r="P87" s="119">
        <v>45</v>
      </c>
      <c r="Q87" s="82">
        <f t="shared" si="2"/>
        <v>146</v>
      </c>
      <c r="R87" s="84">
        <f t="shared" si="3"/>
        <v>0</v>
      </c>
      <c r="S87" s="50"/>
    </row>
    <row r="88" spans="1:19" s="51" customFormat="1" ht="24.95" customHeight="1" x14ac:dyDescent="0.25">
      <c r="A88" s="81" t="s">
        <v>193</v>
      </c>
      <c r="B88" s="17" t="s">
        <v>40</v>
      </c>
      <c r="C88" s="18"/>
      <c r="D88" s="16" t="s">
        <v>4</v>
      </c>
      <c r="E88" s="116">
        <v>5</v>
      </c>
      <c r="F88" s="117">
        <v>16</v>
      </c>
      <c r="G88" s="117">
        <v>4</v>
      </c>
      <c r="H88" s="117">
        <v>4</v>
      </c>
      <c r="I88" s="117"/>
      <c r="J88" s="118"/>
      <c r="K88" s="117">
        <v>35</v>
      </c>
      <c r="L88" s="117">
        <v>17</v>
      </c>
      <c r="M88" s="117">
        <v>6</v>
      </c>
      <c r="N88" s="117"/>
      <c r="O88" s="117"/>
      <c r="P88" s="119">
        <v>150</v>
      </c>
      <c r="Q88" s="82">
        <f t="shared" si="2"/>
        <v>237</v>
      </c>
      <c r="R88" s="84">
        <f t="shared" si="3"/>
        <v>0</v>
      </c>
      <c r="S88" s="50"/>
    </row>
    <row r="89" spans="1:19" s="51" customFormat="1" ht="24.95" customHeight="1" x14ac:dyDescent="0.25">
      <c r="A89" s="81" t="s">
        <v>194</v>
      </c>
      <c r="B89" s="23" t="s">
        <v>112</v>
      </c>
      <c r="C89" s="11"/>
      <c r="D89" s="12" t="s">
        <v>4</v>
      </c>
      <c r="E89" s="116"/>
      <c r="F89" s="117"/>
      <c r="G89" s="117"/>
      <c r="H89" s="117"/>
      <c r="I89" s="117"/>
      <c r="J89" s="118"/>
      <c r="K89" s="117"/>
      <c r="L89" s="117"/>
      <c r="M89" s="117"/>
      <c r="N89" s="117"/>
      <c r="O89" s="117"/>
      <c r="P89" s="119"/>
      <c r="Q89" s="82">
        <f t="shared" si="2"/>
        <v>0</v>
      </c>
      <c r="R89" s="84">
        <f t="shared" si="3"/>
        <v>0</v>
      </c>
      <c r="S89" s="50"/>
    </row>
    <row r="90" spans="1:19" s="51" customFormat="1" ht="24.95" customHeight="1" x14ac:dyDescent="0.25">
      <c r="A90" s="81" t="s">
        <v>195</v>
      </c>
      <c r="B90" s="23" t="s">
        <v>223</v>
      </c>
      <c r="C90" s="11"/>
      <c r="D90" s="12" t="s">
        <v>4</v>
      </c>
      <c r="E90" s="116"/>
      <c r="F90" s="117"/>
      <c r="G90" s="117"/>
      <c r="H90" s="117"/>
      <c r="I90" s="117"/>
      <c r="J90" s="118"/>
      <c r="K90" s="117"/>
      <c r="L90" s="117"/>
      <c r="M90" s="117"/>
      <c r="N90" s="117"/>
      <c r="O90" s="117"/>
      <c r="P90" s="119">
        <v>5</v>
      </c>
      <c r="Q90" s="82">
        <f t="shared" si="2"/>
        <v>5</v>
      </c>
      <c r="R90" s="84">
        <f t="shared" si="3"/>
        <v>0</v>
      </c>
      <c r="S90" s="50"/>
    </row>
    <row r="91" spans="1:19" s="51" customFormat="1" ht="24.95" customHeight="1" x14ac:dyDescent="0.25">
      <c r="A91" s="81" t="s">
        <v>196</v>
      </c>
      <c r="B91" s="23" t="s">
        <v>90</v>
      </c>
      <c r="C91" s="11"/>
      <c r="D91" s="12" t="s">
        <v>5</v>
      </c>
      <c r="E91" s="116"/>
      <c r="F91" s="117"/>
      <c r="G91" s="117"/>
      <c r="H91" s="117"/>
      <c r="I91" s="117">
        <v>6</v>
      </c>
      <c r="J91" s="118"/>
      <c r="K91" s="117"/>
      <c r="L91" s="117"/>
      <c r="M91" s="117"/>
      <c r="N91" s="117"/>
      <c r="O91" s="117"/>
      <c r="P91" s="119"/>
      <c r="Q91" s="82">
        <f t="shared" si="2"/>
        <v>6</v>
      </c>
      <c r="R91" s="84">
        <f t="shared" si="3"/>
        <v>0</v>
      </c>
      <c r="S91" s="50"/>
    </row>
    <row r="92" spans="1:19" s="51" customFormat="1" ht="24.95" customHeight="1" x14ac:dyDescent="0.25">
      <c r="A92" s="81" t="s">
        <v>197</v>
      </c>
      <c r="B92" s="23" t="s">
        <v>224</v>
      </c>
      <c r="C92" s="11"/>
      <c r="D92" s="12" t="s">
        <v>76</v>
      </c>
      <c r="E92" s="116"/>
      <c r="F92" s="117"/>
      <c r="G92" s="117"/>
      <c r="H92" s="117"/>
      <c r="I92" s="117"/>
      <c r="J92" s="118"/>
      <c r="K92" s="117"/>
      <c r="L92" s="117"/>
      <c r="M92" s="117"/>
      <c r="N92" s="117"/>
      <c r="O92" s="117"/>
      <c r="P92" s="119">
        <v>3</v>
      </c>
      <c r="Q92" s="82">
        <f t="shared" si="2"/>
        <v>3</v>
      </c>
      <c r="R92" s="84">
        <f t="shared" si="3"/>
        <v>0</v>
      </c>
      <c r="S92" s="50"/>
    </row>
    <row r="93" spans="1:19" s="51" customFormat="1" ht="24.95" customHeight="1" x14ac:dyDescent="0.25">
      <c r="A93" s="81" t="s">
        <v>198</v>
      </c>
      <c r="B93" s="23" t="s">
        <v>225</v>
      </c>
      <c r="C93" s="11"/>
      <c r="D93" s="12" t="s">
        <v>226</v>
      </c>
      <c r="E93" s="116"/>
      <c r="F93" s="117"/>
      <c r="G93" s="117"/>
      <c r="H93" s="117"/>
      <c r="I93" s="117"/>
      <c r="J93" s="118"/>
      <c r="K93" s="117"/>
      <c r="L93" s="117"/>
      <c r="M93" s="117"/>
      <c r="N93" s="117"/>
      <c r="O93" s="117"/>
      <c r="P93" s="119">
        <v>3</v>
      </c>
      <c r="Q93" s="82">
        <f t="shared" si="2"/>
        <v>3</v>
      </c>
      <c r="R93" s="84">
        <f t="shared" si="3"/>
        <v>0</v>
      </c>
      <c r="S93" s="50"/>
    </row>
    <row r="94" spans="1:19" s="51" customFormat="1" ht="24.95" customHeight="1" x14ac:dyDescent="0.25">
      <c r="A94" s="81" t="s">
        <v>230</v>
      </c>
      <c r="B94" s="23" t="s">
        <v>18</v>
      </c>
      <c r="C94" s="11"/>
      <c r="D94" s="12" t="s">
        <v>4</v>
      </c>
      <c r="E94" s="116"/>
      <c r="F94" s="117"/>
      <c r="G94" s="117"/>
      <c r="H94" s="117"/>
      <c r="I94" s="117">
        <v>4</v>
      </c>
      <c r="J94" s="118"/>
      <c r="K94" s="117"/>
      <c r="L94" s="117">
        <v>2</v>
      </c>
      <c r="M94" s="117">
        <v>1</v>
      </c>
      <c r="N94" s="117"/>
      <c r="O94" s="117"/>
      <c r="P94" s="119">
        <v>2</v>
      </c>
      <c r="Q94" s="82">
        <f t="shared" si="2"/>
        <v>9</v>
      </c>
      <c r="R94" s="84">
        <f t="shared" si="3"/>
        <v>0</v>
      </c>
      <c r="S94" s="50"/>
    </row>
    <row r="95" spans="1:19" s="51" customFormat="1" ht="24.95" customHeight="1" x14ac:dyDescent="0.25">
      <c r="A95" s="81" t="s">
        <v>231</v>
      </c>
      <c r="B95" s="23" t="s">
        <v>31</v>
      </c>
      <c r="C95" s="11"/>
      <c r="D95" s="12" t="s">
        <v>4</v>
      </c>
      <c r="E95" s="116"/>
      <c r="F95" s="117">
        <v>1</v>
      </c>
      <c r="G95" s="117"/>
      <c r="H95" s="117"/>
      <c r="I95" s="117"/>
      <c r="J95" s="118"/>
      <c r="K95" s="117">
        <v>5</v>
      </c>
      <c r="L95" s="117"/>
      <c r="M95" s="117"/>
      <c r="N95" s="117"/>
      <c r="O95" s="117"/>
      <c r="P95" s="119"/>
      <c r="Q95" s="82">
        <f t="shared" si="2"/>
        <v>6</v>
      </c>
      <c r="R95" s="84">
        <f t="shared" si="3"/>
        <v>0</v>
      </c>
      <c r="S95" s="50"/>
    </row>
    <row r="96" spans="1:19" s="51" customFormat="1" ht="24.95" customHeight="1" x14ac:dyDescent="0.25">
      <c r="A96" s="81" t="s">
        <v>232</v>
      </c>
      <c r="B96" s="23" t="s">
        <v>227</v>
      </c>
      <c r="C96" s="11"/>
      <c r="D96" s="12" t="s">
        <v>7</v>
      </c>
      <c r="E96" s="116"/>
      <c r="F96" s="117"/>
      <c r="G96" s="117"/>
      <c r="H96" s="117"/>
      <c r="I96" s="117"/>
      <c r="J96" s="118"/>
      <c r="K96" s="117"/>
      <c r="L96" s="117"/>
      <c r="M96" s="117"/>
      <c r="N96" s="117"/>
      <c r="O96" s="117"/>
      <c r="P96" s="119">
        <v>2</v>
      </c>
      <c r="Q96" s="82">
        <f t="shared" si="2"/>
        <v>2</v>
      </c>
      <c r="R96" s="84">
        <f t="shared" si="3"/>
        <v>0</v>
      </c>
      <c r="S96" s="50"/>
    </row>
    <row r="97" spans="1:19" s="51" customFormat="1" ht="24.95" customHeight="1" x14ac:dyDescent="0.25">
      <c r="A97" s="81" t="s">
        <v>233</v>
      </c>
      <c r="B97" s="23" t="s">
        <v>68</v>
      </c>
      <c r="C97" s="11"/>
      <c r="D97" s="12" t="s">
        <v>7</v>
      </c>
      <c r="E97" s="116"/>
      <c r="F97" s="117"/>
      <c r="G97" s="117"/>
      <c r="H97" s="117"/>
      <c r="I97" s="117"/>
      <c r="J97" s="118"/>
      <c r="K97" s="117"/>
      <c r="L97" s="117"/>
      <c r="M97" s="117"/>
      <c r="N97" s="117"/>
      <c r="O97" s="117"/>
      <c r="P97" s="119"/>
      <c r="Q97" s="82">
        <f t="shared" si="2"/>
        <v>0</v>
      </c>
      <c r="R97" s="84">
        <f t="shared" si="3"/>
        <v>0</v>
      </c>
      <c r="S97" s="50"/>
    </row>
    <row r="98" spans="1:19" s="51" customFormat="1" ht="24.95" customHeight="1" x14ac:dyDescent="0.25">
      <c r="A98" s="81" t="s">
        <v>234</v>
      </c>
      <c r="B98" s="19" t="s">
        <v>75</v>
      </c>
      <c r="C98" s="20"/>
      <c r="D98" s="21" t="s">
        <v>4</v>
      </c>
      <c r="E98" s="116"/>
      <c r="F98" s="117"/>
      <c r="G98" s="117"/>
      <c r="H98" s="117"/>
      <c r="I98" s="117"/>
      <c r="J98" s="118"/>
      <c r="K98" s="117"/>
      <c r="L98" s="117"/>
      <c r="M98" s="117"/>
      <c r="N98" s="117"/>
      <c r="O98" s="117">
        <v>3</v>
      </c>
      <c r="P98" s="119"/>
      <c r="Q98" s="82">
        <f t="shared" si="2"/>
        <v>3</v>
      </c>
      <c r="R98" s="84">
        <f t="shared" si="3"/>
        <v>0</v>
      </c>
      <c r="S98" s="50"/>
    </row>
    <row r="99" spans="1:19" s="51" customFormat="1" ht="24.95" customHeight="1" x14ac:dyDescent="0.25">
      <c r="A99" s="81" t="s">
        <v>235</v>
      </c>
      <c r="B99" s="17" t="s">
        <v>48</v>
      </c>
      <c r="C99" s="18"/>
      <c r="D99" s="16" t="s">
        <v>4</v>
      </c>
      <c r="E99" s="116"/>
      <c r="F99" s="117"/>
      <c r="G99" s="117"/>
      <c r="H99" s="117"/>
      <c r="I99" s="117"/>
      <c r="J99" s="118"/>
      <c r="K99" s="117"/>
      <c r="L99" s="117"/>
      <c r="M99" s="117"/>
      <c r="N99" s="117"/>
      <c r="O99" s="117"/>
      <c r="P99" s="119">
        <v>50</v>
      </c>
      <c r="Q99" s="82">
        <f t="shared" si="2"/>
        <v>50</v>
      </c>
      <c r="R99" s="84">
        <f t="shared" si="3"/>
        <v>0</v>
      </c>
      <c r="S99" s="50"/>
    </row>
    <row r="100" spans="1:19" s="51" customFormat="1" ht="24.95" customHeight="1" x14ac:dyDescent="0.25">
      <c r="A100" s="81" t="s">
        <v>236</v>
      </c>
      <c r="B100" s="17" t="s">
        <v>49</v>
      </c>
      <c r="C100" s="18"/>
      <c r="D100" s="16" t="s">
        <v>4</v>
      </c>
      <c r="E100" s="116">
        <v>5</v>
      </c>
      <c r="F100" s="117"/>
      <c r="G100" s="117">
        <v>16</v>
      </c>
      <c r="H100" s="117">
        <v>16</v>
      </c>
      <c r="I100" s="117">
        <v>20</v>
      </c>
      <c r="J100" s="118"/>
      <c r="K100" s="117"/>
      <c r="L100" s="117"/>
      <c r="M100" s="117">
        <v>50</v>
      </c>
      <c r="N100" s="117"/>
      <c r="O100" s="117"/>
      <c r="P100" s="119">
        <v>50</v>
      </c>
      <c r="Q100" s="82">
        <f t="shared" si="2"/>
        <v>157</v>
      </c>
      <c r="R100" s="84">
        <f t="shared" si="3"/>
        <v>0</v>
      </c>
      <c r="S100" s="50"/>
    </row>
    <row r="101" spans="1:19" s="51" customFormat="1" ht="24.95" customHeight="1" x14ac:dyDescent="0.25">
      <c r="A101" s="81" t="s">
        <v>237</v>
      </c>
      <c r="B101" s="17" t="s">
        <v>78</v>
      </c>
      <c r="C101" s="18"/>
      <c r="D101" s="16" t="s">
        <v>4</v>
      </c>
      <c r="E101" s="116"/>
      <c r="F101" s="117"/>
      <c r="G101" s="117"/>
      <c r="H101" s="117"/>
      <c r="I101" s="117"/>
      <c r="J101" s="118"/>
      <c r="K101" s="117"/>
      <c r="L101" s="117"/>
      <c r="M101" s="117"/>
      <c r="N101" s="117"/>
      <c r="O101" s="117"/>
      <c r="P101" s="119"/>
      <c r="Q101" s="82">
        <f t="shared" si="2"/>
        <v>0</v>
      </c>
      <c r="R101" s="84">
        <f t="shared" si="3"/>
        <v>0</v>
      </c>
      <c r="S101" s="50"/>
    </row>
    <row r="102" spans="1:19" s="51" customFormat="1" ht="24.95" customHeight="1" x14ac:dyDescent="0.25">
      <c r="A102" s="81" t="s">
        <v>238</v>
      </c>
      <c r="B102" s="17" t="s">
        <v>16</v>
      </c>
      <c r="C102" s="18"/>
      <c r="D102" s="16" t="s">
        <v>4</v>
      </c>
      <c r="E102" s="116"/>
      <c r="F102" s="117"/>
      <c r="G102" s="117">
        <v>35</v>
      </c>
      <c r="H102" s="117">
        <v>35</v>
      </c>
      <c r="I102" s="117"/>
      <c r="J102" s="118"/>
      <c r="K102" s="117">
        <v>150</v>
      </c>
      <c r="L102" s="117">
        <v>150</v>
      </c>
      <c r="M102" s="117"/>
      <c r="N102" s="117"/>
      <c r="O102" s="117">
        <v>20</v>
      </c>
      <c r="P102" s="119">
        <v>25</v>
      </c>
      <c r="Q102" s="82">
        <f t="shared" si="2"/>
        <v>415</v>
      </c>
      <c r="R102" s="84">
        <f t="shared" si="3"/>
        <v>0</v>
      </c>
      <c r="S102" s="50"/>
    </row>
    <row r="103" spans="1:19" s="51" customFormat="1" ht="24.95" customHeight="1" x14ac:dyDescent="0.25">
      <c r="A103" s="81" t="s">
        <v>239</v>
      </c>
      <c r="B103" s="17" t="s">
        <v>46</v>
      </c>
      <c r="C103" s="18"/>
      <c r="D103" s="16" t="s">
        <v>4</v>
      </c>
      <c r="E103" s="116"/>
      <c r="F103" s="117"/>
      <c r="G103" s="117"/>
      <c r="H103" s="117"/>
      <c r="I103" s="117"/>
      <c r="J103" s="118"/>
      <c r="K103" s="117"/>
      <c r="L103" s="117"/>
      <c r="M103" s="117"/>
      <c r="N103" s="117"/>
      <c r="O103" s="117"/>
      <c r="P103" s="119"/>
      <c r="Q103" s="82">
        <f t="shared" si="2"/>
        <v>0</v>
      </c>
      <c r="R103" s="84">
        <f t="shared" si="3"/>
        <v>0</v>
      </c>
      <c r="S103" s="50"/>
    </row>
    <row r="104" spans="1:19" s="51" customFormat="1" ht="24.95" customHeight="1" x14ac:dyDescent="0.25">
      <c r="A104" s="81" t="s">
        <v>240</v>
      </c>
      <c r="B104" s="17" t="s">
        <v>50</v>
      </c>
      <c r="C104" s="18"/>
      <c r="D104" s="16" t="s">
        <v>4</v>
      </c>
      <c r="E104" s="116"/>
      <c r="F104" s="117">
        <v>41</v>
      </c>
      <c r="G104" s="117"/>
      <c r="H104" s="117"/>
      <c r="I104" s="117">
        <v>20</v>
      </c>
      <c r="J104" s="118"/>
      <c r="K104" s="117"/>
      <c r="L104" s="117"/>
      <c r="M104" s="117">
        <v>100</v>
      </c>
      <c r="N104" s="117">
        <v>100</v>
      </c>
      <c r="O104" s="117"/>
      <c r="P104" s="119">
        <v>40</v>
      </c>
      <c r="Q104" s="82">
        <f t="shared" si="2"/>
        <v>301</v>
      </c>
      <c r="R104" s="84">
        <f t="shared" si="3"/>
        <v>0</v>
      </c>
      <c r="S104" s="50"/>
    </row>
    <row r="105" spans="1:19" s="51" customFormat="1" ht="24.95" customHeight="1" x14ac:dyDescent="0.25">
      <c r="A105" s="81" t="s">
        <v>241</v>
      </c>
      <c r="B105" s="17" t="s">
        <v>279</v>
      </c>
      <c r="C105" s="18"/>
      <c r="D105" s="16" t="s">
        <v>4</v>
      </c>
      <c r="E105" s="116">
        <v>5</v>
      </c>
      <c r="F105" s="117">
        <v>15</v>
      </c>
      <c r="G105" s="117">
        <v>7</v>
      </c>
      <c r="H105" s="117">
        <v>7</v>
      </c>
      <c r="I105" s="117">
        <v>20</v>
      </c>
      <c r="J105" s="118"/>
      <c r="K105" s="117">
        <v>50</v>
      </c>
      <c r="L105" s="117">
        <v>50</v>
      </c>
      <c r="M105" s="117"/>
      <c r="N105" s="117"/>
      <c r="O105" s="117"/>
      <c r="P105" s="119">
        <v>25</v>
      </c>
      <c r="Q105" s="82">
        <f>SUM(E105:P105)</f>
        <v>179</v>
      </c>
      <c r="R105" s="84">
        <f>C105*Q105</f>
        <v>0</v>
      </c>
      <c r="S105" s="50"/>
    </row>
    <row r="106" spans="1:19" s="51" customFormat="1" ht="24.95" customHeight="1" x14ac:dyDescent="0.25">
      <c r="A106" s="81" t="s">
        <v>242</v>
      </c>
      <c r="B106" s="17" t="s">
        <v>25</v>
      </c>
      <c r="C106" s="18"/>
      <c r="D106" s="16" t="s">
        <v>4</v>
      </c>
      <c r="E106" s="116"/>
      <c r="F106" s="117">
        <v>30</v>
      </c>
      <c r="G106" s="117">
        <v>10</v>
      </c>
      <c r="H106" s="117"/>
      <c r="I106" s="117">
        <v>40</v>
      </c>
      <c r="J106" s="118">
        <v>500</v>
      </c>
      <c r="K106" s="117"/>
      <c r="L106" s="117"/>
      <c r="M106" s="117">
        <v>20</v>
      </c>
      <c r="N106" s="117"/>
      <c r="O106" s="117"/>
      <c r="P106" s="119">
        <v>100</v>
      </c>
      <c r="Q106" s="82">
        <f t="shared" si="2"/>
        <v>700</v>
      </c>
      <c r="R106" s="84">
        <f t="shared" si="3"/>
        <v>0</v>
      </c>
      <c r="S106" s="50"/>
    </row>
    <row r="107" spans="1:19" s="51" customFormat="1" ht="24.95" customHeight="1" x14ac:dyDescent="0.25">
      <c r="A107" s="81" t="s">
        <v>243</v>
      </c>
      <c r="B107" s="17" t="s">
        <v>24</v>
      </c>
      <c r="C107" s="18"/>
      <c r="D107" s="16" t="s">
        <v>4</v>
      </c>
      <c r="E107" s="116"/>
      <c r="F107" s="117"/>
      <c r="G107" s="117">
        <v>10</v>
      </c>
      <c r="H107" s="117"/>
      <c r="I107" s="117">
        <v>20</v>
      </c>
      <c r="J107" s="118">
        <v>1000</v>
      </c>
      <c r="K107" s="117"/>
      <c r="L107" s="117"/>
      <c r="M107" s="117">
        <v>20</v>
      </c>
      <c r="N107" s="117"/>
      <c r="O107" s="117"/>
      <c r="P107" s="119">
        <v>100</v>
      </c>
      <c r="Q107" s="82">
        <f t="shared" si="2"/>
        <v>1150</v>
      </c>
      <c r="R107" s="84">
        <f t="shared" si="3"/>
        <v>0</v>
      </c>
      <c r="S107" s="50"/>
    </row>
    <row r="108" spans="1:19" s="51" customFormat="1" ht="24.95" customHeight="1" x14ac:dyDescent="0.25">
      <c r="A108" s="81" t="s">
        <v>244</v>
      </c>
      <c r="B108" s="17" t="s">
        <v>23</v>
      </c>
      <c r="C108" s="18"/>
      <c r="D108" s="16" t="s">
        <v>4</v>
      </c>
      <c r="E108" s="116"/>
      <c r="F108" s="117"/>
      <c r="G108" s="117">
        <v>30</v>
      </c>
      <c r="H108" s="117"/>
      <c r="I108" s="117">
        <v>20</v>
      </c>
      <c r="J108" s="118">
        <v>3000</v>
      </c>
      <c r="K108" s="117"/>
      <c r="L108" s="117"/>
      <c r="M108" s="117"/>
      <c r="N108" s="117"/>
      <c r="O108" s="117"/>
      <c r="P108" s="119">
        <v>100</v>
      </c>
      <c r="Q108" s="82">
        <f t="shared" si="2"/>
        <v>3150</v>
      </c>
      <c r="R108" s="84">
        <f t="shared" si="3"/>
        <v>0</v>
      </c>
      <c r="S108" s="50"/>
    </row>
    <row r="109" spans="1:19" s="51" customFormat="1" ht="24.95" customHeight="1" x14ac:dyDescent="0.25">
      <c r="A109" s="81" t="s">
        <v>245</v>
      </c>
      <c r="B109" s="19" t="s">
        <v>59</v>
      </c>
      <c r="C109" s="20"/>
      <c r="D109" s="21" t="s">
        <v>4</v>
      </c>
      <c r="E109" s="116"/>
      <c r="F109" s="117">
        <v>25</v>
      </c>
      <c r="G109" s="117"/>
      <c r="H109" s="117"/>
      <c r="I109" s="117"/>
      <c r="J109" s="118"/>
      <c r="K109" s="117"/>
      <c r="L109" s="117"/>
      <c r="M109" s="117">
        <v>20</v>
      </c>
      <c r="N109" s="117"/>
      <c r="O109" s="117"/>
      <c r="P109" s="119"/>
      <c r="Q109" s="82">
        <f t="shared" si="2"/>
        <v>45</v>
      </c>
      <c r="R109" s="84">
        <f t="shared" si="3"/>
        <v>0</v>
      </c>
      <c r="S109" s="50"/>
    </row>
    <row r="110" spans="1:19" s="51" customFormat="1" ht="24.95" customHeight="1" x14ac:dyDescent="0.25">
      <c r="A110" s="81" t="s">
        <v>246</v>
      </c>
      <c r="B110" s="19" t="s">
        <v>66</v>
      </c>
      <c r="C110" s="20"/>
      <c r="D110" s="21" t="s">
        <v>4</v>
      </c>
      <c r="E110" s="116"/>
      <c r="F110" s="117"/>
      <c r="G110" s="117"/>
      <c r="H110" s="117"/>
      <c r="I110" s="117">
        <v>30</v>
      </c>
      <c r="J110" s="118"/>
      <c r="K110" s="117"/>
      <c r="L110" s="117"/>
      <c r="M110" s="117"/>
      <c r="N110" s="117"/>
      <c r="O110" s="117"/>
      <c r="P110" s="119"/>
      <c r="Q110" s="82">
        <f t="shared" si="2"/>
        <v>30</v>
      </c>
      <c r="R110" s="84">
        <f t="shared" si="3"/>
        <v>0</v>
      </c>
      <c r="S110" s="50"/>
    </row>
    <row r="111" spans="1:19" s="51" customFormat="1" ht="24.95" customHeight="1" x14ac:dyDescent="0.25">
      <c r="A111" s="159" t="s">
        <v>247</v>
      </c>
      <c r="B111" s="17" t="s">
        <v>92</v>
      </c>
      <c r="C111" s="18"/>
      <c r="D111" s="16" t="s">
        <v>4</v>
      </c>
      <c r="E111" s="116"/>
      <c r="F111" s="117"/>
      <c r="G111" s="117"/>
      <c r="H111" s="117"/>
      <c r="I111" s="117">
        <v>20</v>
      </c>
      <c r="J111" s="118"/>
      <c r="K111" s="117"/>
      <c r="L111" s="117"/>
      <c r="M111" s="117"/>
      <c r="N111" s="117"/>
      <c r="O111" s="117"/>
      <c r="P111" s="119"/>
      <c r="Q111" s="137">
        <f t="shared" si="2"/>
        <v>20</v>
      </c>
      <c r="R111" s="138">
        <f t="shared" si="3"/>
        <v>0</v>
      </c>
      <c r="S111" s="50"/>
    </row>
    <row r="112" spans="1:19" s="51" customFormat="1" ht="24.95" customHeight="1" x14ac:dyDescent="0.25">
      <c r="A112" s="81" t="s">
        <v>248</v>
      </c>
      <c r="B112" s="17" t="s">
        <v>6</v>
      </c>
      <c r="C112" s="18"/>
      <c r="D112" s="16" t="s">
        <v>4</v>
      </c>
      <c r="E112" s="116">
        <v>5</v>
      </c>
      <c r="F112" s="117"/>
      <c r="G112" s="117">
        <v>4</v>
      </c>
      <c r="H112" s="117">
        <v>4</v>
      </c>
      <c r="I112" s="117">
        <v>4</v>
      </c>
      <c r="J112" s="118"/>
      <c r="K112" s="117">
        <v>10</v>
      </c>
      <c r="L112" s="117"/>
      <c r="M112" s="117"/>
      <c r="N112" s="117"/>
      <c r="O112" s="117"/>
      <c r="P112" s="119">
        <v>20</v>
      </c>
      <c r="Q112" s="82">
        <f t="shared" si="2"/>
        <v>47</v>
      </c>
      <c r="R112" s="84">
        <f t="shared" si="3"/>
        <v>0</v>
      </c>
      <c r="S112" s="50"/>
    </row>
    <row r="113" spans="1:19" s="51" customFormat="1" ht="24.95" customHeight="1" x14ac:dyDescent="0.25">
      <c r="A113" s="81" t="s">
        <v>249</v>
      </c>
      <c r="B113" s="17" t="s">
        <v>73</v>
      </c>
      <c r="C113" s="18"/>
      <c r="D113" s="16" t="s">
        <v>4</v>
      </c>
      <c r="E113" s="116"/>
      <c r="F113" s="117"/>
      <c r="G113" s="117"/>
      <c r="H113" s="117"/>
      <c r="I113" s="117">
        <v>4</v>
      </c>
      <c r="J113" s="118"/>
      <c r="K113" s="117"/>
      <c r="L113" s="117"/>
      <c r="M113" s="117"/>
      <c r="N113" s="117"/>
      <c r="O113" s="117"/>
      <c r="P113" s="119">
        <v>5</v>
      </c>
      <c r="Q113" s="82">
        <f t="shared" si="2"/>
        <v>9</v>
      </c>
      <c r="R113" s="84">
        <f t="shared" si="3"/>
        <v>0</v>
      </c>
      <c r="S113" s="50"/>
    </row>
    <row r="114" spans="1:19" s="51" customFormat="1" ht="24.95" customHeight="1" x14ac:dyDescent="0.25">
      <c r="A114" s="81" t="s">
        <v>250</v>
      </c>
      <c r="B114" s="17" t="s">
        <v>74</v>
      </c>
      <c r="C114" s="18"/>
      <c r="D114" s="16" t="s">
        <v>4</v>
      </c>
      <c r="E114" s="116"/>
      <c r="F114" s="117"/>
      <c r="G114" s="117"/>
      <c r="H114" s="117"/>
      <c r="I114" s="117"/>
      <c r="J114" s="118"/>
      <c r="K114" s="117"/>
      <c r="L114" s="117"/>
      <c r="M114" s="117">
        <v>4</v>
      </c>
      <c r="N114" s="117"/>
      <c r="O114" s="117"/>
      <c r="P114" s="119">
        <v>5</v>
      </c>
      <c r="Q114" s="82">
        <f t="shared" si="2"/>
        <v>9</v>
      </c>
      <c r="R114" s="84">
        <f t="shared" si="3"/>
        <v>0</v>
      </c>
      <c r="S114" s="50"/>
    </row>
    <row r="115" spans="1:19" s="51" customFormat="1" ht="24.95" customHeight="1" x14ac:dyDescent="0.25">
      <c r="A115" s="81" t="s">
        <v>251</v>
      </c>
      <c r="B115" s="17" t="s">
        <v>205</v>
      </c>
      <c r="C115" s="18"/>
      <c r="D115" s="16" t="s">
        <v>4</v>
      </c>
      <c r="E115" s="116"/>
      <c r="F115" s="117"/>
      <c r="G115" s="117"/>
      <c r="H115" s="117"/>
      <c r="I115" s="117"/>
      <c r="J115" s="118"/>
      <c r="K115" s="117"/>
      <c r="L115" s="117"/>
      <c r="M115" s="117"/>
      <c r="N115" s="117"/>
      <c r="O115" s="117">
        <v>2</v>
      </c>
      <c r="P115" s="119"/>
      <c r="Q115" s="82">
        <f t="shared" si="2"/>
        <v>2</v>
      </c>
      <c r="R115" s="84">
        <f t="shared" si="3"/>
        <v>0</v>
      </c>
      <c r="S115" s="50"/>
    </row>
    <row r="116" spans="1:19" s="51" customFormat="1" ht="24.95" customHeight="1" x14ac:dyDescent="0.25">
      <c r="A116" s="81" t="s">
        <v>252</v>
      </c>
      <c r="B116" s="17" t="s">
        <v>206</v>
      </c>
      <c r="C116" s="18"/>
      <c r="D116" s="16" t="s">
        <v>4</v>
      </c>
      <c r="E116" s="116"/>
      <c r="F116" s="117"/>
      <c r="G116" s="117"/>
      <c r="H116" s="117"/>
      <c r="I116" s="117"/>
      <c r="J116" s="118"/>
      <c r="K116" s="117"/>
      <c r="L116" s="117"/>
      <c r="M116" s="117"/>
      <c r="N116" s="117"/>
      <c r="O116" s="117"/>
      <c r="P116" s="119"/>
      <c r="Q116" s="82">
        <f t="shared" si="2"/>
        <v>0</v>
      </c>
      <c r="R116" s="84">
        <f t="shared" si="3"/>
        <v>0</v>
      </c>
      <c r="S116" s="50"/>
    </row>
    <row r="117" spans="1:19" s="51" customFormat="1" ht="24.95" customHeight="1" x14ac:dyDescent="0.25">
      <c r="A117" s="81" t="s">
        <v>253</v>
      </c>
      <c r="B117" s="17" t="s">
        <v>295</v>
      </c>
      <c r="C117" s="18"/>
      <c r="D117" s="16" t="s">
        <v>4</v>
      </c>
      <c r="E117" s="116"/>
      <c r="F117" s="117"/>
      <c r="G117" s="117"/>
      <c r="H117" s="117"/>
      <c r="I117" s="117"/>
      <c r="J117" s="118"/>
      <c r="K117" s="117"/>
      <c r="L117" s="117"/>
      <c r="M117" s="117"/>
      <c r="N117" s="117"/>
      <c r="O117" s="117"/>
      <c r="P117" s="119">
        <v>5</v>
      </c>
      <c r="Q117" s="82">
        <f t="shared" si="2"/>
        <v>5</v>
      </c>
      <c r="R117" s="84">
        <f t="shared" si="3"/>
        <v>0</v>
      </c>
      <c r="S117" s="50"/>
    </row>
    <row r="118" spans="1:19" s="51" customFormat="1" ht="24.95" customHeight="1" x14ac:dyDescent="0.25">
      <c r="A118" s="81" t="s">
        <v>254</v>
      </c>
      <c r="B118" s="17" t="s">
        <v>294</v>
      </c>
      <c r="C118" s="18"/>
      <c r="D118" s="16" t="s">
        <v>4</v>
      </c>
      <c r="E118" s="116"/>
      <c r="F118" s="117"/>
      <c r="G118" s="117"/>
      <c r="H118" s="117"/>
      <c r="I118" s="117"/>
      <c r="J118" s="118"/>
      <c r="K118" s="117"/>
      <c r="L118" s="117"/>
      <c r="M118" s="117"/>
      <c r="N118" s="117"/>
      <c r="O118" s="117"/>
      <c r="P118" s="119">
        <v>5</v>
      </c>
      <c r="Q118" s="82">
        <f t="shared" si="2"/>
        <v>5</v>
      </c>
      <c r="R118" s="84">
        <f t="shared" si="3"/>
        <v>0</v>
      </c>
      <c r="S118" s="50"/>
    </row>
    <row r="119" spans="1:19" s="51" customFormat="1" ht="24.95" customHeight="1" x14ac:dyDescent="0.25">
      <c r="A119" s="81" t="s">
        <v>255</v>
      </c>
      <c r="B119" s="17" t="s">
        <v>113</v>
      </c>
      <c r="C119" s="18"/>
      <c r="D119" s="16" t="s">
        <v>5</v>
      </c>
      <c r="E119" s="116"/>
      <c r="F119" s="117"/>
      <c r="G119" s="117"/>
      <c r="H119" s="117"/>
      <c r="I119" s="117"/>
      <c r="J119" s="118"/>
      <c r="K119" s="117"/>
      <c r="L119" s="117"/>
      <c r="M119" s="117"/>
      <c r="N119" s="117"/>
      <c r="O119" s="117"/>
      <c r="P119" s="119"/>
      <c r="Q119" s="82">
        <f t="shared" si="2"/>
        <v>0</v>
      </c>
      <c r="R119" s="84">
        <f t="shared" si="3"/>
        <v>0</v>
      </c>
      <c r="S119" s="50"/>
    </row>
    <row r="120" spans="1:19" s="51" customFormat="1" ht="24.95" customHeight="1" x14ac:dyDescent="0.25">
      <c r="A120" s="81" t="s">
        <v>256</v>
      </c>
      <c r="B120" s="17" t="s">
        <v>271</v>
      </c>
      <c r="C120" s="18"/>
      <c r="D120" s="16" t="s">
        <v>4</v>
      </c>
      <c r="E120" s="116">
        <v>5</v>
      </c>
      <c r="F120" s="117"/>
      <c r="G120" s="117"/>
      <c r="H120" s="117"/>
      <c r="I120" s="117"/>
      <c r="J120" s="118"/>
      <c r="K120" s="117"/>
      <c r="L120" s="117"/>
      <c r="M120" s="117">
        <v>12</v>
      </c>
      <c r="N120" s="117"/>
      <c r="O120" s="117"/>
      <c r="P120" s="119">
        <v>40</v>
      </c>
      <c r="Q120" s="82">
        <f t="shared" si="2"/>
        <v>57</v>
      </c>
      <c r="R120" s="84">
        <f t="shared" si="3"/>
        <v>0</v>
      </c>
      <c r="S120" s="50"/>
    </row>
    <row r="121" spans="1:19" s="51" customFormat="1" ht="24.95" customHeight="1" x14ac:dyDescent="0.25">
      <c r="A121" s="81" t="s">
        <v>257</v>
      </c>
      <c r="B121" s="17" t="s">
        <v>296</v>
      </c>
      <c r="C121" s="18"/>
      <c r="D121" s="16" t="s">
        <v>65</v>
      </c>
      <c r="E121" s="116"/>
      <c r="F121" s="117"/>
      <c r="G121" s="117"/>
      <c r="H121" s="117"/>
      <c r="I121" s="117">
        <v>2</v>
      </c>
      <c r="J121" s="118"/>
      <c r="K121" s="117"/>
      <c r="L121" s="117"/>
      <c r="M121" s="117"/>
      <c r="N121" s="117"/>
      <c r="O121" s="117"/>
      <c r="P121" s="119"/>
      <c r="Q121" s="82">
        <f t="shared" si="2"/>
        <v>2</v>
      </c>
      <c r="R121" s="84">
        <f t="shared" si="3"/>
        <v>0</v>
      </c>
      <c r="S121" s="50"/>
    </row>
    <row r="122" spans="1:19" s="51" customFormat="1" ht="24.95" customHeight="1" x14ac:dyDescent="0.25">
      <c r="A122" s="81" t="s">
        <v>258</v>
      </c>
      <c r="B122" s="17" t="s">
        <v>30</v>
      </c>
      <c r="C122" s="18"/>
      <c r="D122" s="16" t="s">
        <v>4</v>
      </c>
      <c r="E122" s="116">
        <v>1</v>
      </c>
      <c r="F122" s="117"/>
      <c r="G122" s="117">
        <v>4</v>
      </c>
      <c r="H122" s="117">
        <v>4</v>
      </c>
      <c r="I122" s="117">
        <v>2</v>
      </c>
      <c r="J122" s="118"/>
      <c r="K122" s="117">
        <v>10</v>
      </c>
      <c r="L122" s="117">
        <v>5</v>
      </c>
      <c r="M122" s="117">
        <v>4</v>
      </c>
      <c r="N122" s="117"/>
      <c r="O122" s="117"/>
      <c r="P122" s="119">
        <v>3</v>
      </c>
      <c r="Q122" s="82">
        <f t="shared" si="2"/>
        <v>33</v>
      </c>
      <c r="R122" s="84">
        <f t="shared" si="3"/>
        <v>0</v>
      </c>
      <c r="S122" s="50"/>
    </row>
    <row r="123" spans="1:19" s="51" customFormat="1" ht="24.95" customHeight="1" x14ac:dyDescent="0.25">
      <c r="A123" s="81" t="s">
        <v>259</v>
      </c>
      <c r="B123" s="17" t="s">
        <v>29</v>
      </c>
      <c r="C123" s="18"/>
      <c r="D123" s="16" t="s">
        <v>4</v>
      </c>
      <c r="E123" s="116"/>
      <c r="F123" s="117"/>
      <c r="G123" s="117"/>
      <c r="H123" s="117"/>
      <c r="I123" s="117"/>
      <c r="J123" s="118"/>
      <c r="K123" s="117"/>
      <c r="L123" s="117"/>
      <c r="M123" s="117"/>
      <c r="N123" s="117"/>
      <c r="O123" s="117"/>
      <c r="P123" s="119">
        <v>3</v>
      </c>
      <c r="Q123" s="82">
        <f t="shared" si="2"/>
        <v>3</v>
      </c>
      <c r="R123" s="84">
        <f t="shared" si="3"/>
        <v>0</v>
      </c>
      <c r="S123" s="50"/>
    </row>
    <row r="124" spans="1:19" s="51" customFormat="1" ht="24.95" customHeight="1" x14ac:dyDescent="0.25">
      <c r="A124" s="81" t="s">
        <v>260</v>
      </c>
      <c r="B124" s="17" t="s">
        <v>47</v>
      </c>
      <c r="C124" s="18"/>
      <c r="D124" s="16" t="s">
        <v>4</v>
      </c>
      <c r="E124" s="116"/>
      <c r="F124" s="117">
        <v>5</v>
      </c>
      <c r="G124" s="117">
        <v>3</v>
      </c>
      <c r="H124" s="117"/>
      <c r="I124" s="117">
        <v>4</v>
      </c>
      <c r="J124" s="118"/>
      <c r="K124" s="117">
        <v>10</v>
      </c>
      <c r="L124" s="117"/>
      <c r="M124" s="117">
        <v>3</v>
      </c>
      <c r="N124" s="117">
        <v>7</v>
      </c>
      <c r="O124" s="117"/>
      <c r="P124" s="119">
        <v>10</v>
      </c>
      <c r="Q124" s="82">
        <f t="shared" si="2"/>
        <v>42</v>
      </c>
      <c r="R124" s="84">
        <f t="shared" si="3"/>
        <v>0</v>
      </c>
      <c r="S124" s="50"/>
    </row>
    <row r="125" spans="1:19" s="51" customFormat="1" ht="24.95" customHeight="1" x14ac:dyDescent="0.25">
      <c r="A125" s="81" t="s">
        <v>261</v>
      </c>
      <c r="B125" s="17" t="s">
        <v>41</v>
      </c>
      <c r="C125" s="18"/>
      <c r="D125" s="16" t="s">
        <v>4</v>
      </c>
      <c r="E125" s="116"/>
      <c r="F125" s="117">
        <v>7</v>
      </c>
      <c r="G125" s="117"/>
      <c r="H125" s="117">
        <v>3</v>
      </c>
      <c r="I125" s="117"/>
      <c r="J125" s="118"/>
      <c r="K125" s="117">
        <v>20</v>
      </c>
      <c r="L125" s="117">
        <v>5</v>
      </c>
      <c r="M125" s="117"/>
      <c r="N125" s="117">
        <v>5</v>
      </c>
      <c r="O125" s="117"/>
      <c r="P125" s="119">
        <v>10</v>
      </c>
      <c r="Q125" s="82">
        <f t="shared" si="2"/>
        <v>50</v>
      </c>
      <c r="R125" s="84">
        <f t="shared" si="3"/>
        <v>0</v>
      </c>
      <c r="S125" s="50"/>
    </row>
    <row r="126" spans="1:19" s="51" customFormat="1" ht="24.95" customHeight="1" x14ac:dyDescent="0.25">
      <c r="A126" s="81" t="s">
        <v>262</v>
      </c>
      <c r="B126" s="19" t="s">
        <v>67</v>
      </c>
      <c r="C126" s="20"/>
      <c r="D126" s="21" t="s">
        <v>5</v>
      </c>
      <c r="E126" s="116"/>
      <c r="F126" s="117"/>
      <c r="G126" s="117">
        <v>1</v>
      </c>
      <c r="H126" s="117">
        <v>1</v>
      </c>
      <c r="I126" s="117"/>
      <c r="J126" s="118"/>
      <c r="K126" s="117"/>
      <c r="L126" s="117"/>
      <c r="M126" s="117"/>
      <c r="N126" s="117"/>
      <c r="O126" s="117"/>
      <c r="P126" s="119">
        <v>2</v>
      </c>
      <c r="Q126" s="82">
        <f t="shared" si="2"/>
        <v>4</v>
      </c>
      <c r="R126" s="84">
        <f t="shared" si="3"/>
        <v>0</v>
      </c>
      <c r="S126" s="50"/>
    </row>
    <row r="127" spans="1:19" s="51" customFormat="1" ht="24.95" customHeight="1" x14ac:dyDescent="0.25">
      <c r="A127" s="81" t="s">
        <v>263</v>
      </c>
      <c r="B127" s="19" t="s">
        <v>228</v>
      </c>
      <c r="C127" s="20"/>
      <c r="D127" s="21" t="s">
        <v>5</v>
      </c>
      <c r="E127" s="116"/>
      <c r="F127" s="117"/>
      <c r="G127" s="117"/>
      <c r="H127" s="117"/>
      <c r="I127" s="117"/>
      <c r="J127" s="118"/>
      <c r="K127" s="117"/>
      <c r="L127" s="117"/>
      <c r="M127" s="117"/>
      <c r="N127" s="117"/>
      <c r="O127" s="117"/>
      <c r="P127" s="119">
        <v>2</v>
      </c>
      <c r="Q127" s="82">
        <f t="shared" si="2"/>
        <v>2</v>
      </c>
      <c r="R127" s="84">
        <f t="shared" si="3"/>
        <v>0</v>
      </c>
      <c r="S127" s="50"/>
    </row>
    <row r="128" spans="1:19" s="51" customFormat="1" ht="24.95" customHeight="1" x14ac:dyDescent="0.25">
      <c r="A128" s="159" t="s">
        <v>264</v>
      </c>
      <c r="B128" s="17" t="s">
        <v>108</v>
      </c>
      <c r="C128" s="18"/>
      <c r="D128" s="16" t="s">
        <v>5</v>
      </c>
      <c r="E128" s="116"/>
      <c r="F128" s="117"/>
      <c r="G128" s="117"/>
      <c r="H128" s="117"/>
      <c r="I128" s="117"/>
      <c r="J128" s="118"/>
      <c r="K128" s="117"/>
      <c r="L128" s="117"/>
      <c r="M128" s="117"/>
      <c r="N128" s="117"/>
      <c r="O128" s="117"/>
      <c r="P128" s="119"/>
      <c r="Q128" s="137">
        <f t="shared" si="2"/>
        <v>0</v>
      </c>
      <c r="R128" s="138">
        <f t="shared" si="3"/>
        <v>0</v>
      </c>
      <c r="S128" s="50"/>
    </row>
    <row r="129" spans="1:24" s="51" customFormat="1" ht="24.95" customHeight="1" x14ac:dyDescent="0.25">
      <c r="A129" s="81" t="s">
        <v>265</v>
      </c>
      <c r="B129" s="19" t="s">
        <v>86</v>
      </c>
      <c r="C129" s="20"/>
      <c r="D129" s="21" t="s">
        <v>4</v>
      </c>
      <c r="E129" s="116"/>
      <c r="F129" s="117">
        <v>5</v>
      </c>
      <c r="G129" s="117">
        <v>1</v>
      </c>
      <c r="H129" s="117">
        <v>1</v>
      </c>
      <c r="I129" s="117"/>
      <c r="J129" s="118"/>
      <c r="K129" s="117"/>
      <c r="L129" s="117"/>
      <c r="M129" s="117"/>
      <c r="N129" s="117"/>
      <c r="O129" s="117"/>
      <c r="P129" s="119">
        <v>1</v>
      </c>
      <c r="Q129" s="82">
        <f t="shared" si="2"/>
        <v>8</v>
      </c>
      <c r="R129" s="84">
        <f t="shared" si="3"/>
        <v>0</v>
      </c>
      <c r="S129" s="50"/>
    </row>
    <row r="130" spans="1:24" s="51" customFormat="1" ht="24.95" customHeight="1" x14ac:dyDescent="0.25">
      <c r="A130" s="81" t="s">
        <v>266</v>
      </c>
      <c r="B130" s="17" t="s">
        <v>32</v>
      </c>
      <c r="C130" s="18"/>
      <c r="D130" s="16" t="s">
        <v>11</v>
      </c>
      <c r="E130" s="116"/>
      <c r="F130" s="117"/>
      <c r="G130" s="117">
        <v>1</v>
      </c>
      <c r="H130" s="117"/>
      <c r="I130" s="117"/>
      <c r="J130" s="118"/>
      <c r="K130" s="117">
        <v>25</v>
      </c>
      <c r="L130" s="117">
        <v>5</v>
      </c>
      <c r="M130" s="117"/>
      <c r="N130" s="117">
        <v>10</v>
      </c>
      <c r="O130" s="117"/>
      <c r="P130" s="119"/>
      <c r="Q130" s="82">
        <f t="shared" si="2"/>
        <v>41</v>
      </c>
      <c r="R130" s="84">
        <f t="shared" si="3"/>
        <v>0</v>
      </c>
      <c r="S130" s="50"/>
    </row>
    <row r="131" spans="1:24" s="51" customFormat="1" ht="24.95" customHeight="1" x14ac:dyDescent="0.25">
      <c r="A131" s="81" t="s">
        <v>267</v>
      </c>
      <c r="B131" s="19" t="s">
        <v>229</v>
      </c>
      <c r="C131" s="20"/>
      <c r="D131" s="21" t="s">
        <v>4</v>
      </c>
      <c r="E131" s="116"/>
      <c r="F131" s="117"/>
      <c r="G131" s="117"/>
      <c r="H131" s="117"/>
      <c r="I131" s="117"/>
      <c r="J131" s="118"/>
      <c r="K131" s="117"/>
      <c r="L131" s="117"/>
      <c r="M131" s="117"/>
      <c r="N131" s="117"/>
      <c r="O131" s="117"/>
      <c r="P131" s="119">
        <v>1</v>
      </c>
      <c r="Q131" s="82">
        <f t="shared" si="2"/>
        <v>1</v>
      </c>
      <c r="R131" s="84">
        <f t="shared" si="3"/>
        <v>0</v>
      </c>
      <c r="S131" s="50"/>
    </row>
    <row r="132" spans="1:24" s="51" customFormat="1" ht="24.95" customHeight="1" x14ac:dyDescent="0.25">
      <c r="A132" s="81" t="s">
        <v>268</v>
      </c>
      <c r="B132" s="19" t="s">
        <v>116</v>
      </c>
      <c r="C132" s="20"/>
      <c r="D132" s="21" t="s">
        <v>4</v>
      </c>
      <c r="E132" s="116"/>
      <c r="F132" s="117">
        <v>2</v>
      </c>
      <c r="G132" s="117"/>
      <c r="H132" s="117"/>
      <c r="I132" s="117"/>
      <c r="J132" s="118"/>
      <c r="K132" s="117"/>
      <c r="L132" s="117"/>
      <c r="M132" s="117"/>
      <c r="N132" s="117"/>
      <c r="O132" s="117"/>
      <c r="P132" s="119"/>
      <c r="Q132" s="82">
        <f t="shared" si="2"/>
        <v>2</v>
      </c>
      <c r="R132" s="84">
        <f t="shared" si="3"/>
        <v>0</v>
      </c>
      <c r="S132" s="50"/>
    </row>
    <row r="133" spans="1:24" s="51" customFormat="1" ht="24.95" customHeight="1" x14ac:dyDescent="0.25">
      <c r="A133" s="81" t="s">
        <v>269</v>
      </c>
      <c r="B133" s="19" t="s">
        <v>203</v>
      </c>
      <c r="C133" s="20"/>
      <c r="D133" s="21" t="s">
        <v>4</v>
      </c>
      <c r="E133" s="121"/>
      <c r="F133" s="122"/>
      <c r="G133" s="122"/>
      <c r="H133" s="122"/>
      <c r="I133" s="122"/>
      <c r="J133" s="123"/>
      <c r="K133" s="122"/>
      <c r="L133" s="122"/>
      <c r="M133" s="122"/>
      <c r="N133" s="122"/>
      <c r="O133" s="122"/>
      <c r="P133" s="124"/>
      <c r="Q133" s="82">
        <f t="shared" si="2"/>
        <v>0</v>
      </c>
      <c r="R133" s="84">
        <f t="shared" si="3"/>
        <v>0</v>
      </c>
      <c r="S133" s="50"/>
    </row>
    <row r="134" spans="1:24" s="51" customFormat="1" ht="24.95" customHeight="1" thickBot="1" x14ac:dyDescent="0.3">
      <c r="A134" s="81" t="s">
        <v>270</v>
      </c>
      <c r="B134" s="17" t="s">
        <v>105</v>
      </c>
      <c r="C134" s="18"/>
      <c r="D134" s="16" t="s">
        <v>4</v>
      </c>
      <c r="E134" s="125">
        <v>2</v>
      </c>
      <c r="F134" s="126"/>
      <c r="G134" s="126">
        <v>2</v>
      </c>
      <c r="H134" s="126">
        <v>2</v>
      </c>
      <c r="I134" s="126">
        <v>6</v>
      </c>
      <c r="J134" s="127"/>
      <c r="K134" s="126"/>
      <c r="L134" s="126"/>
      <c r="M134" s="126"/>
      <c r="N134" s="126"/>
      <c r="O134" s="126"/>
      <c r="P134" s="128">
        <v>2</v>
      </c>
      <c r="Q134" s="83">
        <f t="shared" si="2"/>
        <v>14</v>
      </c>
      <c r="R134" s="85">
        <f t="shared" si="3"/>
        <v>0</v>
      </c>
      <c r="S134" s="50"/>
    </row>
    <row r="135" spans="1:24" s="91" customFormat="1" ht="24.95" customHeight="1" thickBot="1" x14ac:dyDescent="0.2">
      <c r="A135" s="198"/>
      <c r="B135" s="199"/>
      <c r="C135" s="86"/>
      <c r="D135" s="87"/>
      <c r="E135" s="200">
        <f>R135-P135-O135</f>
        <v>0</v>
      </c>
      <c r="F135" s="201"/>
      <c r="G135" s="201"/>
      <c r="H135" s="201"/>
      <c r="I135" s="201"/>
      <c r="J135" s="201"/>
      <c r="K135" s="201"/>
      <c r="L135" s="201"/>
      <c r="M135" s="201"/>
      <c r="N135" s="201"/>
      <c r="O135" s="141">
        <f>C15*O15+C20*O20+C21*O21+C23*O23+C26*O26+C27*O27+C28*O28+C29*O29+C32*O32+C39*O39+C41*O41+C43*O43+C48*O48+C50*O50+C51*O51+C52*O52+C55*O55+C57*O57+C59*O59+C60*O60+C63*O63+C66*O66+C67*O67+C68*O68+C98*O98+C71*O71+C73*O73+C74*O74+C76*O76+C79*O79+C80*O80+C83*O83+C86*O86+C87*O87+C88*O88+C94*O94+C95*O95+C97*O97+C101*O101+C102*O102+C103*O103+C104*O104+C120*O120+C105*O105+C112*O112+C115*O115+C116*O116+C121*O121+C122*O122+C123*O123+C124*O124+C125*O125+C130*O130</f>
        <v>0</v>
      </c>
      <c r="P135" s="141">
        <f>C14*P14+C15*P15+C16*P16+C18*P18+C19*P19+C20*P20+C21*P21+C22*P22+C24*P24+C28*P28+C29*P29+C30*P30+C32*P32+C33*P33+C35*P35+C36*P36+C37*P37+C38*P38+C39*P39+C42*P42+C43*P43+C44*P44+C45*P45+C47*P47+C48*P48+C49*P49+C51*P51+C52*P52+C53*P53+C56*P56+C59*P59+C60*P60+C62*P62+C65*P65+C66*P66+C67*P67+C69*P69+C72*P72+C73*P73+C74*P74+C76*P76+C78*P78+C79*P79+C80*P80+C81*P81+C82*P82+C87*P87+C88*P88+C90*P90+C92*P92+C93*P93+C94*P94+C96*P96+C99*P99+C100*P100+C102*P102+C104*P104+C105*P105+C106*P106+C107*P107+C108*P108+C112*P112+C113*P113+C114*P114+C117*P117+C118*P118+C120*P120+C122*P122+C123*P123+C124*P124+C125*P125+C126*P126+C127*P127+C129*P129+C131*P131+C134*P134+C75*P75</f>
        <v>0</v>
      </c>
      <c r="Q135" s="88"/>
      <c r="R135" s="89">
        <f>SUM(R14:R134)</f>
        <v>0</v>
      </c>
      <c r="S135" s="90"/>
    </row>
    <row r="136" spans="1:24" s="91" customFormat="1" ht="11.25" customHeight="1" x14ac:dyDescent="0.15">
      <c r="A136" s="153"/>
      <c r="B136" s="153"/>
      <c r="C136" s="154"/>
      <c r="D136" s="155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7"/>
      <c r="R136" s="158"/>
      <c r="S136" s="90"/>
    </row>
    <row r="137" spans="1:24" s="5" customFormat="1" ht="10.5" customHeight="1" x14ac:dyDescent="0.2">
      <c r="A137" s="208" t="s">
        <v>275</v>
      </c>
      <c r="B137" s="208"/>
      <c r="C137" s="208"/>
      <c r="D137" s="208"/>
      <c r="E137" s="209">
        <f>E135</f>
        <v>0</v>
      </c>
      <c r="F137" s="209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58"/>
      <c r="R137" s="61"/>
    </row>
    <row r="138" spans="1:24" s="102" customFormat="1" ht="10.5" customHeight="1" x14ac:dyDescent="0.2">
      <c r="A138" s="210" t="s">
        <v>44</v>
      </c>
      <c r="B138" s="210"/>
      <c r="C138" s="210"/>
      <c r="D138" s="210"/>
      <c r="E138" s="203">
        <f>O135</f>
        <v>0</v>
      </c>
      <c r="F138" s="204"/>
      <c r="G138" s="142"/>
      <c r="H138" s="142"/>
      <c r="I138" s="142"/>
      <c r="J138" s="142"/>
      <c r="K138" s="57"/>
      <c r="L138" s="57"/>
      <c r="M138" s="57"/>
      <c r="N138" s="57"/>
      <c r="O138" s="57"/>
      <c r="P138" s="57"/>
      <c r="Q138" s="56"/>
      <c r="R138" s="57"/>
      <c r="S138" s="57"/>
      <c r="T138" s="57"/>
      <c r="U138" s="57"/>
      <c r="V138" s="57"/>
      <c r="W138" s="57"/>
      <c r="X138" s="57"/>
    </row>
    <row r="139" spans="1:24" s="102" customFormat="1" x14ac:dyDescent="0.2">
      <c r="A139" s="202" t="s">
        <v>276</v>
      </c>
      <c r="B139" s="202"/>
      <c r="C139" s="202"/>
      <c r="D139" s="202"/>
      <c r="E139" s="203">
        <f>P135</f>
        <v>0</v>
      </c>
      <c r="F139" s="204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58"/>
      <c r="R139" s="142"/>
      <c r="T139" s="59"/>
    </row>
    <row r="140" spans="1:24" s="102" customFormat="1" ht="12.75" customHeight="1" x14ac:dyDescent="0.2">
      <c r="A140" s="202" t="s">
        <v>282</v>
      </c>
      <c r="B140" s="202"/>
      <c r="C140" s="202"/>
      <c r="D140" s="202"/>
      <c r="E140" s="203">
        <f>R135</f>
        <v>0</v>
      </c>
      <c r="F140" s="204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58"/>
      <c r="R140" s="142"/>
      <c r="T140" s="59"/>
    </row>
    <row r="141" spans="1:24" s="102" customFormat="1" ht="22.5" customHeight="1" x14ac:dyDescent="0.2">
      <c r="A141" s="144"/>
      <c r="B141" s="60"/>
      <c r="C141" s="61"/>
      <c r="D141" s="62"/>
      <c r="E141" s="142"/>
      <c r="F141" s="142"/>
      <c r="G141" s="61"/>
      <c r="H141" s="142"/>
      <c r="I141" s="142"/>
      <c r="J141" s="142"/>
      <c r="K141" s="142"/>
      <c r="L141" s="142"/>
      <c r="M141" s="142"/>
      <c r="N141" s="142"/>
      <c r="O141" s="142"/>
      <c r="P141" s="142"/>
      <c r="Q141" s="58"/>
      <c r="R141" s="142"/>
      <c r="T141" s="59"/>
    </row>
    <row r="142" spans="1:24" s="66" customFormat="1" ht="11.25" customHeight="1" x14ac:dyDescent="0.15">
      <c r="A142" s="160"/>
      <c r="B142" s="160"/>
      <c r="C142" s="160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60"/>
      <c r="O142" s="160"/>
      <c r="P142" s="160"/>
      <c r="Q142" s="160"/>
      <c r="R142" s="160"/>
      <c r="T142" s="68"/>
    </row>
    <row r="143" spans="1:24" s="66" customFormat="1" ht="9" x14ac:dyDescent="0.15">
      <c r="A143" s="160"/>
      <c r="B143" s="160"/>
      <c r="C143" s="16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60"/>
      <c r="O143" s="160"/>
      <c r="P143" s="160"/>
      <c r="Q143" s="160"/>
      <c r="R143" s="160"/>
      <c r="T143" s="68"/>
    </row>
    <row r="144" spans="1:24" s="66" customFormat="1" ht="18.75" customHeight="1" x14ac:dyDescent="0.15">
      <c r="A144" s="148"/>
      <c r="B144" s="148"/>
      <c r="C144" s="148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48"/>
      <c r="O144" s="148"/>
      <c r="P144" s="148"/>
      <c r="Q144" s="148"/>
      <c r="R144" s="148"/>
      <c r="T144" s="68"/>
    </row>
    <row r="145" spans="1:24" s="72" customFormat="1" ht="9" x14ac:dyDescent="0.15">
      <c r="A145" s="160"/>
      <c r="B145" s="160"/>
      <c r="C145" s="160"/>
      <c r="D145" s="77"/>
      <c r="E145" s="134"/>
      <c r="F145" s="134"/>
      <c r="G145" s="134"/>
      <c r="H145" s="134"/>
      <c r="I145" s="134"/>
      <c r="J145" s="134"/>
      <c r="K145" s="134"/>
      <c r="L145" s="134"/>
      <c r="M145" s="134"/>
      <c r="N145" s="195"/>
      <c r="O145" s="195"/>
      <c r="P145" s="195"/>
      <c r="Q145" s="195"/>
      <c r="R145" s="195"/>
      <c r="T145" s="73"/>
    </row>
    <row r="146" spans="1:24" s="72" customFormat="1" ht="9" x14ac:dyDescent="0.15">
      <c r="A146" s="160"/>
      <c r="B146" s="160"/>
      <c r="C146" s="160"/>
      <c r="D146" s="70"/>
      <c r="E146" s="66"/>
      <c r="F146" s="66"/>
      <c r="G146" s="66"/>
      <c r="H146" s="66"/>
      <c r="I146" s="66"/>
      <c r="J146" s="66"/>
      <c r="K146" s="66"/>
      <c r="L146" s="66"/>
      <c r="M146" s="66"/>
      <c r="N146" s="195"/>
      <c r="O146" s="195"/>
      <c r="P146" s="195"/>
      <c r="Q146" s="195"/>
      <c r="R146" s="195"/>
      <c r="T146" s="73"/>
    </row>
    <row r="147" spans="1:24" s="72" customFormat="1" ht="16.5" customHeight="1" x14ac:dyDescent="0.15">
      <c r="A147" s="65"/>
      <c r="B147" s="145"/>
      <c r="C147" s="69"/>
      <c r="D147" s="70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161"/>
      <c r="R147" s="161"/>
      <c r="T147" s="73"/>
    </row>
    <row r="148" spans="1:24" s="64" customFormat="1" ht="8.25" customHeight="1" x14ac:dyDescent="0.15">
      <c r="A148" s="160"/>
      <c r="B148" s="160"/>
      <c r="C148" s="160"/>
      <c r="D148" s="70"/>
      <c r="E148" s="66"/>
      <c r="F148" s="66"/>
      <c r="G148" s="66"/>
      <c r="H148" s="66"/>
      <c r="I148" s="66"/>
      <c r="J148" s="66"/>
      <c r="K148" s="66"/>
      <c r="L148" s="66"/>
      <c r="M148" s="66"/>
      <c r="N148" s="161"/>
      <c r="O148" s="161"/>
      <c r="P148" s="161"/>
      <c r="Q148" s="161"/>
      <c r="R148" s="161"/>
      <c r="T148" s="71"/>
    </row>
    <row r="149" spans="1:24" s="64" customFormat="1" ht="9" x14ac:dyDescent="0.15">
      <c r="A149" s="160"/>
      <c r="B149" s="160"/>
      <c r="C149" s="160"/>
      <c r="D149" s="70"/>
      <c r="E149" s="66"/>
      <c r="F149" s="66"/>
      <c r="G149" s="66"/>
      <c r="H149" s="66"/>
      <c r="I149" s="66"/>
      <c r="J149" s="66"/>
      <c r="K149" s="66"/>
      <c r="L149" s="66"/>
      <c r="M149" s="66"/>
      <c r="N149" s="161"/>
      <c r="O149" s="161"/>
      <c r="P149" s="161"/>
      <c r="Q149" s="161"/>
      <c r="R149" s="161"/>
      <c r="T149" s="71"/>
    </row>
    <row r="150" spans="1:24" s="64" customFormat="1" ht="9" x14ac:dyDescent="0.15">
      <c r="A150" s="148"/>
      <c r="B150" s="148"/>
      <c r="C150" s="148"/>
      <c r="D150" s="70"/>
      <c r="E150" s="66"/>
      <c r="F150" s="66"/>
      <c r="G150" s="66"/>
      <c r="H150" s="66"/>
      <c r="I150" s="66"/>
      <c r="J150" s="66"/>
      <c r="K150" s="66"/>
      <c r="L150" s="66"/>
      <c r="M150" s="66"/>
      <c r="N150" s="147"/>
      <c r="O150" s="147"/>
      <c r="P150" s="147"/>
      <c r="Q150" s="147"/>
      <c r="R150" s="147"/>
      <c r="T150" s="71"/>
    </row>
    <row r="151" spans="1:24" s="72" customFormat="1" ht="9" x14ac:dyDescent="0.15">
      <c r="A151" s="74"/>
      <c r="B151" s="75"/>
      <c r="C151" s="76"/>
      <c r="D151" s="77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51"/>
      <c r="R151" s="134"/>
      <c r="T151" s="73"/>
    </row>
    <row r="152" spans="1:24" s="64" customFormat="1" ht="9" x14ac:dyDescent="0.15">
      <c r="A152" s="160"/>
      <c r="B152" s="160"/>
      <c r="C152" s="160"/>
      <c r="D152" s="70"/>
      <c r="E152" s="66"/>
      <c r="F152" s="66"/>
      <c r="G152" s="66"/>
      <c r="H152" s="66"/>
      <c r="I152" s="66"/>
      <c r="J152" s="66"/>
      <c r="K152" s="66"/>
      <c r="L152" s="66"/>
      <c r="M152" s="66"/>
      <c r="N152" s="161"/>
      <c r="O152" s="161"/>
      <c r="P152" s="161"/>
      <c r="Q152" s="161"/>
      <c r="R152" s="161"/>
      <c r="T152" s="71"/>
    </row>
    <row r="153" spans="1:24" s="64" customFormat="1" ht="9" x14ac:dyDescent="0.15">
      <c r="A153" s="160"/>
      <c r="B153" s="160"/>
      <c r="C153" s="160"/>
      <c r="D153" s="70"/>
      <c r="E153" s="66"/>
      <c r="F153" s="66"/>
      <c r="G153" s="66"/>
      <c r="H153" s="66"/>
      <c r="I153" s="66"/>
      <c r="J153" s="66"/>
      <c r="K153" s="66"/>
      <c r="L153" s="66"/>
      <c r="M153" s="66"/>
      <c r="N153" s="161"/>
      <c r="O153" s="161"/>
      <c r="P153" s="161"/>
      <c r="Q153" s="161"/>
      <c r="R153" s="161"/>
      <c r="T153" s="71"/>
    </row>
    <row r="154" spans="1:24" s="64" customFormat="1" ht="9" x14ac:dyDescent="0.15">
      <c r="A154" s="148"/>
      <c r="B154" s="148"/>
      <c r="C154" s="148"/>
      <c r="D154" s="70"/>
      <c r="E154" s="66"/>
      <c r="F154" s="66"/>
      <c r="G154" s="66"/>
      <c r="H154" s="66"/>
      <c r="I154" s="66"/>
      <c r="J154" s="66"/>
      <c r="K154" s="66"/>
      <c r="L154" s="66"/>
      <c r="M154" s="66"/>
      <c r="N154" s="147"/>
      <c r="O154" s="147"/>
      <c r="P154" s="147"/>
      <c r="Q154" s="147"/>
      <c r="R154" s="147"/>
      <c r="T154" s="71"/>
    </row>
    <row r="155" spans="1:24" s="64" customFormat="1" ht="9" x14ac:dyDescent="0.15">
      <c r="A155" s="65"/>
      <c r="B155" s="145"/>
      <c r="C155" s="69"/>
      <c r="D155" s="70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152"/>
      <c r="R155" s="66"/>
      <c r="T155" s="71"/>
    </row>
    <row r="156" spans="1:24" s="64" customFormat="1" ht="9" x14ac:dyDescent="0.15">
      <c r="A156" s="160"/>
      <c r="B156" s="160"/>
      <c r="C156" s="160"/>
      <c r="D156" s="160"/>
      <c r="E156" s="66"/>
      <c r="F156" s="66"/>
      <c r="G156" s="66"/>
      <c r="H156" s="66"/>
      <c r="I156" s="66"/>
      <c r="J156" s="66"/>
      <c r="K156" s="66"/>
      <c r="L156" s="66"/>
      <c r="M156" s="66"/>
      <c r="N156" s="161"/>
      <c r="O156" s="161"/>
      <c r="P156" s="161"/>
      <c r="Q156" s="161"/>
      <c r="R156" s="161"/>
      <c r="T156" s="71"/>
    </row>
    <row r="157" spans="1:24" s="64" customFormat="1" ht="9" x14ac:dyDescent="0.15">
      <c r="A157" s="160"/>
      <c r="B157" s="160"/>
      <c r="C157" s="160"/>
      <c r="D157" s="70"/>
      <c r="E157" s="66"/>
      <c r="F157" s="66"/>
      <c r="G157" s="66"/>
      <c r="H157" s="66"/>
      <c r="I157" s="66"/>
      <c r="J157" s="66"/>
      <c r="K157" s="66"/>
      <c r="L157" s="66"/>
      <c r="M157" s="66"/>
      <c r="N157" s="161"/>
      <c r="O157" s="161"/>
      <c r="P157" s="161"/>
      <c r="Q157" s="161"/>
      <c r="R157" s="161"/>
      <c r="T157" s="71"/>
    </row>
    <row r="158" spans="1:24" x14ac:dyDescent="0.2">
      <c r="S158" s="25"/>
      <c r="T158" s="4"/>
      <c r="U158" s="25"/>
      <c r="V158" s="25"/>
      <c r="W158" s="25"/>
      <c r="X158" s="25"/>
    </row>
    <row r="171" spans="3:20" x14ac:dyDescent="0.2">
      <c r="C171" s="30"/>
      <c r="T171" s="1"/>
    </row>
    <row r="172" spans="3:20" x14ac:dyDescent="0.2">
      <c r="C172" s="30"/>
      <c r="T172" s="1"/>
    </row>
    <row r="173" spans="3:20" x14ac:dyDescent="0.2">
      <c r="C173" s="30"/>
      <c r="T173" s="1"/>
    </row>
    <row r="174" spans="3:20" x14ac:dyDescent="0.2">
      <c r="C174" s="30"/>
      <c r="T174" s="1"/>
    </row>
    <row r="175" spans="3:20" x14ac:dyDescent="0.2">
      <c r="C175" s="30"/>
      <c r="T175" s="1"/>
    </row>
    <row r="176" spans="3:20" x14ac:dyDescent="0.2">
      <c r="C176" s="30"/>
      <c r="T176" s="1"/>
    </row>
    <row r="177" spans="3:20" x14ac:dyDescent="0.2">
      <c r="C177" s="30"/>
      <c r="T177" s="1"/>
    </row>
    <row r="178" spans="3:20" x14ac:dyDescent="0.2">
      <c r="C178" s="30"/>
      <c r="T178" s="1"/>
    </row>
    <row r="179" spans="3:20" x14ac:dyDescent="0.2">
      <c r="C179" s="30"/>
      <c r="T179" s="1"/>
    </row>
    <row r="180" spans="3:20" x14ac:dyDescent="0.2">
      <c r="C180" s="30"/>
      <c r="T180" s="1"/>
    </row>
    <row r="181" spans="3:20" x14ac:dyDescent="0.2">
      <c r="C181" s="30"/>
      <c r="T181" s="1"/>
    </row>
    <row r="182" spans="3:20" x14ac:dyDescent="0.2">
      <c r="C182" s="30"/>
      <c r="T182" s="1"/>
    </row>
    <row r="183" spans="3:20" x14ac:dyDescent="0.2">
      <c r="C183" s="30"/>
      <c r="T183" s="1"/>
    </row>
    <row r="184" spans="3:20" x14ac:dyDescent="0.2">
      <c r="C184" s="30"/>
      <c r="T184" s="1"/>
    </row>
    <row r="185" spans="3:20" x14ac:dyDescent="0.2">
      <c r="C185" s="30"/>
      <c r="T185" s="1"/>
    </row>
    <row r="186" spans="3:20" x14ac:dyDescent="0.2">
      <c r="C186" s="30"/>
      <c r="T186" s="1"/>
    </row>
    <row r="187" spans="3:20" x14ac:dyDescent="0.2">
      <c r="C187" s="30"/>
      <c r="T187" s="1"/>
    </row>
    <row r="188" spans="3:20" x14ac:dyDescent="0.2">
      <c r="C188" s="30"/>
      <c r="T188" s="1"/>
    </row>
    <row r="189" spans="3:20" x14ac:dyDescent="0.2">
      <c r="C189" s="30"/>
      <c r="T189" s="1"/>
    </row>
    <row r="190" spans="3:20" x14ac:dyDescent="0.2">
      <c r="C190" s="30"/>
      <c r="T190" s="1"/>
    </row>
    <row r="191" spans="3:20" x14ac:dyDescent="0.2">
      <c r="C191" s="30"/>
      <c r="T191" s="1"/>
    </row>
    <row r="192" spans="3:20" x14ac:dyDescent="0.2">
      <c r="C192" s="30"/>
      <c r="T192" s="1"/>
    </row>
    <row r="193" spans="3:20" x14ac:dyDescent="0.2">
      <c r="C193" s="30"/>
      <c r="T193" s="1"/>
    </row>
    <row r="194" spans="3:20" x14ac:dyDescent="0.2">
      <c r="C194" s="30"/>
      <c r="T194" s="1"/>
    </row>
    <row r="195" spans="3:20" x14ac:dyDescent="0.2">
      <c r="C195" s="30"/>
      <c r="T195" s="1"/>
    </row>
    <row r="196" spans="3:20" x14ac:dyDescent="0.2">
      <c r="C196" s="30"/>
      <c r="T196" s="1"/>
    </row>
    <row r="197" spans="3:20" x14ac:dyDescent="0.2">
      <c r="C197" s="30"/>
      <c r="T197" s="1"/>
    </row>
    <row r="198" spans="3:20" x14ac:dyDescent="0.2">
      <c r="C198" s="30"/>
      <c r="T198" s="1"/>
    </row>
    <row r="199" spans="3:20" x14ac:dyDescent="0.2">
      <c r="C199" s="30"/>
      <c r="T199" s="1"/>
    </row>
    <row r="200" spans="3:20" x14ac:dyDescent="0.2">
      <c r="C200" s="30"/>
      <c r="T200" s="1"/>
    </row>
    <row r="201" spans="3:20" x14ac:dyDescent="0.2">
      <c r="C201" s="30"/>
      <c r="T201" s="1"/>
    </row>
    <row r="202" spans="3:20" x14ac:dyDescent="0.2">
      <c r="C202" s="30"/>
      <c r="T202" s="1"/>
    </row>
    <row r="203" spans="3:20" x14ac:dyDescent="0.2">
      <c r="C203" s="30"/>
      <c r="T203" s="1"/>
    </row>
    <row r="204" spans="3:20" x14ac:dyDescent="0.2">
      <c r="C204" s="30"/>
      <c r="T204" s="1"/>
    </row>
    <row r="205" spans="3:20" x14ac:dyDescent="0.2">
      <c r="C205" s="30"/>
      <c r="T205" s="1"/>
    </row>
    <row r="206" spans="3:20" x14ac:dyDescent="0.2">
      <c r="C206" s="30"/>
      <c r="T206" s="1"/>
    </row>
    <row r="207" spans="3:20" x14ac:dyDescent="0.2">
      <c r="C207" s="30"/>
      <c r="T207" s="1"/>
    </row>
    <row r="208" spans="3:20" x14ac:dyDescent="0.2">
      <c r="C208" s="30"/>
      <c r="T208" s="1"/>
    </row>
    <row r="209" spans="3:20" x14ac:dyDescent="0.2">
      <c r="C209" s="30"/>
      <c r="T209" s="1"/>
    </row>
    <row r="210" spans="3:20" x14ac:dyDescent="0.2">
      <c r="C210" s="30"/>
      <c r="T210" s="1"/>
    </row>
    <row r="211" spans="3:20" x14ac:dyDescent="0.2">
      <c r="C211" s="30"/>
      <c r="T211" s="1"/>
    </row>
    <row r="212" spans="3:20" x14ac:dyDescent="0.2">
      <c r="C212" s="30"/>
      <c r="T212" s="1"/>
    </row>
    <row r="213" spans="3:20" x14ac:dyDescent="0.2">
      <c r="C213" s="30"/>
      <c r="T213" s="1"/>
    </row>
    <row r="214" spans="3:20" x14ac:dyDescent="0.2">
      <c r="C214" s="30"/>
      <c r="T214" s="1"/>
    </row>
    <row r="215" spans="3:20" x14ac:dyDescent="0.2">
      <c r="C215" s="30"/>
      <c r="T215" s="1"/>
    </row>
    <row r="216" spans="3:20" x14ac:dyDescent="0.2">
      <c r="C216" s="30"/>
      <c r="T216" s="1"/>
    </row>
    <row r="217" spans="3:20" x14ac:dyDescent="0.2">
      <c r="C217" s="30"/>
      <c r="T217" s="1"/>
    </row>
    <row r="218" spans="3:20" x14ac:dyDescent="0.2">
      <c r="C218" s="30"/>
      <c r="T218" s="1"/>
    </row>
    <row r="219" spans="3:20" x14ac:dyDescent="0.2">
      <c r="C219" s="30"/>
      <c r="T219" s="1"/>
    </row>
    <row r="220" spans="3:20" x14ac:dyDescent="0.2">
      <c r="C220" s="30"/>
      <c r="T220" s="1"/>
    </row>
    <row r="221" spans="3:20" x14ac:dyDescent="0.2">
      <c r="C221" s="30"/>
      <c r="T221" s="1"/>
    </row>
    <row r="222" spans="3:20" x14ac:dyDescent="0.2">
      <c r="C222" s="30"/>
      <c r="T222" s="1"/>
    </row>
    <row r="223" spans="3:20" x14ac:dyDescent="0.2">
      <c r="C223" s="30"/>
      <c r="T223" s="1"/>
    </row>
    <row r="224" spans="3:20" x14ac:dyDescent="0.2">
      <c r="C224" s="30"/>
      <c r="T224" s="1"/>
    </row>
    <row r="225" spans="3:20" x14ac:dyDescent="0.2">
      <c r="C225" s="30"/>
      <c r="T225" s="1"/>
    </row>
    <row r="226" spans="3:20" x14ac:dyDescent="0.2">
      <c r="C226" s="30"/>
      <c r="T226" s="1"/>
    </row>
    <row r="227" spans="3:20" x14ac:dyDescent="0.2">
      <c r="C227" s="30"/>
      <c r="T227" s="1"/>
    </row>
    <row r="228" spans="3:20" x14ac:dyDescent="0.2">
      <c r="C228" s="30"/>
      <c r="T228" s="1"/>
    </row>
    <row r="229" spans="3:20" x14ac:dyDescent="0.2">
      <c r="C229" s="30"/>
      <c r="T229" s="1"/>
    </row>
    <row r="230" spans="3:20" x14ac:dyDescent="0.2">
      <c r="C230" s="30"/>
      <c r="T230" s="1"/>
    </row>
    <row r="231" spans="3:20" x14ac:dyDescent="0.2">
      <c r="C231" s="30"/>
      <c r="T231" s="1"/>
    </row>
    <row r="232" spans="3:20" x14ac:dyDescent="0.2">
      <c r="C232" s="30"/>
      <c r="T232" s="1"/>
    </row>
    <row r="233" spans="3:20" x14ac:dyDescent="0.2">
      <c r="C233" s="30"/>
      <c r="T233" s="1"/>
    </row>
    <row r="234" spans="3:20" x14ac:dyDescent="0.2">
      <c r="C234" s="30"/>
      <c r="T234" s="1"/>
    </row>
    <row r="235" spans="3:20" x14ac:dyDescent="0.2">
      <c r="C235" s="30"/>
      <c r="T235" s="1"/>
    </row>
    <row r="236" spans="3:20" x14ac:dyDescent="0.2">
      <c r="C236" s="30"/>
      <c r="T236" s="1"/>
    </row>
    <row r="237" spans="3:20" x14ac:dyDescent="0.2">
      <c r="C237" s="30"/>
      <c r="T237" s="1"/>
    </row>
    <row r="238" spans="3:20" x14ac:dyDescent="0.2">
      <c r="C238" s="30"/>
      <c r="T238" s="1"/>
    </row>
    <row r="239" spans="3:20" x14ac:dyDescent="0.2">
      <c r="C239" s="30"/>
      <c r="T239" s="1"/>
    </row>
    <row r="240" spans="3:20" x14ac:dyDescent="0.2">
      <c r="C240" s="30"/>
      <c r="T240" s="1"/>
    </row>
    <row r="241" spans="3:20" x14ac:dyDescent="0.2">
      <c r="C241" s="30"/>
      <c r="T241" s="1"/>
    </row>
    <row r="242" spans="3:20" x14ac:dyDescent="0.2">
      <c r="C242" s="30"/>
      <c r="T242" s="1"/>
    </row>
    <row r="243" spans="3:20" x14ac:dyDescent="0.2">
      <c r="C243" s="30"/>
      <c r="T243" s="1"/>
    </row>
    <row r="244" spans="3:20" x14ac:dyDescent="0.2">
      <c r="C244" s="30"/>
      <c r="T244" s="1"/>
    </row>
    <row r="245" spans="3:20" x14ac:dyDescent="0.2">
      <c r="C245" s="30"/>
      <c r="T245" s="1"/>
    </row>
    <row r="246" spans="3:20" x14ac:dyDescent="0.2">
      <c r="C246" s="30"/>
      <c r="T246" s="1"/>
    </row>
    <row r="247" spans="3:20" x14ac:dyDescent="0.2">
      <c r="C247" s="30"/>
      <c r="T247" s="1"/>
    </row>
    <row r="248" spans="3:20" x14ac:dyDescent="0.2">
      <c r="C248" s="30"/>
      <c r="T248" s="1"/>
    </row>
    <row r="249" spans="3:20" x14ac:dyDescent="0.2">
      <c r="C249" s="30"/>
      <c r="T249" s="1"/>
    </row>
    <row r="250" spans="3:20" x14ac:dyDescent="0.2">
      <c r="C250" s="30"/>
      <c r="T250" s="1"/>
    </row>
    <row r="251" spans="3:20" x14ac:dyDescent="0.2">
      <c r="C251" s="30"/>
      <c r="T251" s="1"/>
    </row>
    <row r="252" spans="3:20" x14ac:dyDescent="0.2">
      <c r="C252" s="30"/>
      <c r="T252" s="1"/>
    </row>
    <row r="253" spans="3:20" x14ac:dyDescent="0.2">
      <c r="C253" s="30"/>
      <c r="T253" s="1"/>
    </row>
    <row r="254" spans="3:20" x14ac:dyDescent="0.2">
      <c r="C254" s="30"/>
      <c r="T254" s="1"/>
    </row>
    <row r="255" spans="3:20" x14ac:dyDescent="0.2">
      <c r="C255" s="30"/>
      <c r="T255" s="1"/>
    </row>
    <row r="256" spans="3:20" x14ac:dyDescent="0.2">
      <c r="C256" s="30"/>
      <c r="T256" s="1"/>
    </row>
    <row r="257" spans="3:20" x14ac:dyDescent="0.2">
      <c r="C257" s="30"/>
      <c r="T257" s="1"/>
    </row>
    <row r="258" spans="3:20" x14ac:dyDescent="0.2">
      <c r="C258" s="30"/>
      <c r="T258" s="1"/>
    </row>
    <row r="259" spans="3:20" x14ac:dyDescent="0.2">
      <c r="C259" s="30"/>
      <c r="T259" s="1"/>
    </row>
    <row r="260" spans="3:20" x14ac:dyDescent="0.2">
      <c r="C260" s="30"/>
      <c r="T260" s="1"/>
    </row>
    <row r="261" spans="3:20" x14ac:dyDescent="0.2">
      <c r="C261" s="30"/>
      <c r="T261" s="1"/>
    </row>
    <row r="262" spans="3:20" x14ac:dyDescent="0.2">
      <c r="C262" s="30"/>
      <c r="T262" s="1"/>
    </row>
    <row r="263" spans="3:20" x14ac:dyDescent="0.2">
      <c r="C263" s="30"/>
      <c r="T263" s="1"/>
    </row>
    <row r="264" spans="3:20" x14ac:dyDescent="0.2">
      <c r="C264" s="30"/>
      <c r="T264" s="1"/>
    </row>
    <row r="265" spans="3:20" x14ac:dyDescent="0.2">
      <c r="C265" s="30"/>
      <c r="T265" s="1"/>
    </row>
    <row r="266" spans="3:20" x14ac:dyDescent="0.2">
      <c r="C266" s="30"/>
      <c r="T266" s="1"/>
    </row>
    <row r="267" spans="3:20" x14ac:dyDescent="0.2">
      <c r="C267" s="30"/>
      <c r="T267" s="1"/>
    </row>
    <row r="268" spans="3:20" x14ac:dyDescent="0.2">
      <c r="C268" s="30"/>
      <c r="T268" s="1"/>
    </row>
    <row r="269" spans="3:20" x14ac:dyDescent="0.2">
      <c r="C269" s="30"/>
      <c r="T269" s="1"/>
    </row>
    <row r="270" spans="3:20" x14ac:dyDescent="0.2">
      <c r="C270" s="30"/>
      <c r="T270" s="1"/>
    </row>
    <row r="271" spans="3:20" x14ac:dyDescent="0.2">
      <c r="C271" s="30"/>
      <c r="T271" s="1"/>
    </row>
    <row r="272" spans="3:20" x14ac:dyDescent="0.2">
      <c r="C272" s="30"/>
      <c r="T272" s="1"/>
    </row>
    <row r="273" spans="3:20" x14ac:dyDescent="0.2">
      <c r="C273" s="30"/>
      <c r="T273" s="1"/>
    </row>
    <row r="274" spans="3:20" x14ac:dyDescent="0.2">
      <c r="C274" s="30"/>
      <c r="T274" s="1"/>
    </row>
    <row r="275" spans="3:20" x14ac:dyDescent="0.2">
      <c r="C275" s="30"/>
      <c r="T275" s="1"/>
    </row>
    <row r="276" spans="3:20" x14ac:dyDescent="0.2">
      <c r="C276" s="30"/>
      <c r="T276" s="1"/>
    </row>
    <row r="277" spans="3:20" x14ac:dyDescent="0.2">
      <c r="C277" s="30"/>
      <c r="T277" s="1"/>
    </row>
    <row r="278" spans="3:20" x14ac:dyDescent="0.2">
      <c r="C278" s="30"/>
      <c r="T278" s="1"/>
    </row>
    <row r="279" spans="3:20" x14ac:dyDescent="0.2">
      <c r="C279" s="30"/>
      <c r="T279" s="1"/>
    </row>
    <row r="280" spans="3:20" x14ac:dyDescent="0.2">
      <c r="C280" s="30"/>
      <c r="T280" s="1"/>
    </row>
    <row r="281" spans="3:20" x14ac:dyDescent="0.2">
      <c r="C281" s="30"/>
      <c r="T281" s="1"/>
    </row>
    <row r="282" spans="3:20" x14ac:dyDescent="0.2">
      <c r="C282" s="30"/>
      <c r="T282" s="1"/>
    </row>
    <row r="283" spans="3:20" x14ac:dyDescent="0.2">
      <c r="C283" s="30"/>
      <c r="T283" s="1"/>
    </row>
    <row r="284" spans="3:20" x14ac:dyDescent="0.2">
      <c r="C284" s="30"/>
      <c r="T284" s="1"/>
    </row>
    <row r="285" spans="3:20" x14ac:dyDescent="0.2">
      <c r="C285" s="30"/>
      <c r="T285" s="1"/>
    </row>
    <row r="286" spans="3:20" x14ac:dyDescent="0.2">
      <c r="C286" s="30"/>
      <c r="T286" s="1"/>
    </row>
    <row r="287" spans="3:20" x14ac:dyDescent="0.2">
      <c r="C287" s="30"/>
      <c r="T287" s="1"/>
    </row>
    <row r="288" spans="3:20" x14ac:dyDescent="0.2">
      <c r="C288" s="30"/>
      <c r="T288" s="1"/>
    </row>
    <row r="289" spans="3:20" x14ac:dyDescent="0.2">
      <c r="C289" s="30"/>
      <c r="T289" s="1"/>
    </row>
    <row r="290" spans="3:20" x14ac:dyDescent="0.2">
      <c r="C290" s="30"/>
      <c r="T290" s="1"/>
    </row>
    <row r="291" spans="3:20" x14ac:dyDescent="0.2">
      <c r="C291" s="30"/>
      <c r="T291" s="1"/>
    </row>
    <row r="292" spans="3:20" x14ac:dyDescent="0.2">
      <c r="C292" s="30"/>
      <c r="T292" s="1"/>
    </row>
    <row r="293" spans="3:20" x14ac:dyDescent="0.2">
      <c r="C293" s="30"/>
      <c r="T293" s="1"/>
    </row>
    <row r="294" spans="3:20" x14ac:dyDescent="0.2">
      <c r="C294" s="30"/>
      <c r="T294" s="1"/>
    </row>
    <row r="295" spans="3:20" x14ac:dyDescent="0.2">
      <c r="C295" s="30"/>
      <c r="T295" s="1"/>
    </row>
    <row r="296" spans="3:20" x14ac:dyDescent="0.2">
      <c r="C296" s="30"/>
      <c r="T296" s="1"/>
    </row>
    <row r="297" spans="3:20" x14ac:dyDescent="0.2">
      <c r="C297" s="30"/>
      <c r="T297" s="1"/>
    </row>
    <row r="298" spans="3:20" x14ac:dyDescent="0.2">
      <c r="C298" s="30"/>
      <c r="T298" s="1"/>
    </row>
    <row r="299" spans="3:20" x14ac:dyDescent="0.2">
      <c r="C299" s="30"/>
      <c r="T299" s="1"/>
    </row>
    <row r="300" spans="3:20" x14ac:dyDescent="0.2">
      <c r="C300" s="30"/>
      <c r="T300" s="1"/>
    </row>
    <row r="301" spans="3:20" x14ac:dyDescent="0.2">
      <c r="C301" s="30"/>
      <c r="T301" s="1"/>
    </row>
    <row r="302" spans="3:20" x14ac:dyDescent="0.2">
      <c r="C302" s="30"/>
      <c r="T302" s="1"/>
    </row>
    <row r="303" spans="3:20" x14ac:dyDescent="0.2">
      <c r="C303" s="30"/>
      <c r="T303" s="1"/>
    </row>
    <row r="304" spans="3:20" x14ac:dyDescent="0.2">
      <c r="C304" s="30"/>
      <c r="T304" s="1"/>
    </row>
    <row r="305" spans="3:20" x14ac:dyDescent="0.2">
      <c r="C305" s="30"/>
      <c r="T305" s="1"/>
    </row>
    <row r="306" spans="3:20" x14ac:dyDescent="0.2">
      <c r="C306" s="30"/>
      <c r="T306" s="1"/>
    </row>
    <row r="307" spans="3:20" x14ac:dyDescent="0.2">
      <c r="C307" s="30"/>
      <c r="T307" s="1"/>
    </row>
    <row r="308" spans="3:20" x14ac:dyDescent="0.2">
      <c r="C308" s="30"/>
      <c r="T308" s="1"/>
    </row>
    <row r="309" spans="3:20" x14ac:dyDescent="0.2">
      <c r="C309" s="30"/>
      <c r="T309" s="1"/>
    </row>
    <row r="310" spans="3:20" x14ac:dyDescent="0.2">
      <c r="C310" s="30"/>
      <c r="T310" s="1"/>
    </row>
    <row r="311" spans="3:20" x14ac:dyDescent="0.2">
      <c r="C311" s="30"/>
      <c r="T311" s="1"/>
    </row>
    <row r="312" spans="3:20" x14ac:dyDescent="0.2">
      <c r="C312" s="30"/>
      <c r="T312" s="1"/>
    </row>
    <row r="313" spans="3:20" x14ac:dyDescent="0.2">
      <c r="C313" s="30"/>
      <c r="T313" s="1"/>
    </row>
    <row r="314" spans="3:20" x14ac:dyDescent="0.2">
      <c r="C314" s="30"/>
      <c r="T314" s="1"/>
    </row>
    <row r="315" spans="3:20" x14ac:dyDescent="0.2">
      <c r="C315" s="30"/>
      <c r="T315" s="1"/>
    </row>
    <row r="316" spans="3:20" x14ac:dyDescent="0.2">
      <c r="C316" s="30"/>
      <c r="T316" s="1"/>
    </row>
    <row r="317" spans="3:20" x14ac:dyDescent="0.2">
      <c r="C317" s="30"/>
      <c r="T317" s="1"/>
    </row>
    <row r="318" spans="3:20" x14ac:dyDescent="0.2">
      <c r="C318" s="30"/>
      <c r="T318" s="1"/>
    </row>
    <row r="319" spans="3:20" x14ac:dyDescent="0.2">
      <c r="C319" s="30"/>
      <c r="T319" s="1"/>
    </row>
    <row r="320" spans="3:20" x14ac:dyDescent="0.2">
      <c r="C320" s="30"/>
      <c r="T320" s="1"/>
    </row>
    <row r="321" spans="3:20" x14ac:dyDescent="0.2">
      <c r="C321" s="30"/>
      <c r="T321" s="1"/>
    </row>
    <row r="322" spans="3:20" x14ac:dyDescent="0.2">
      <c r="C322" s="30"/>
      <c r="T322" s="1"/>
    </row>
    <row r="323" spans="3:20" x14ac:dyDescent="0.2">
      <c r="C323" s="30"/>
      <c r="T323" s="1"/>
    </row>
    <row r="324" spans="3:20" x14ac:dyDescent="0.2">
      <c r="C324" s="30"/>
      <c r="T324" s="1"/>
    </row>
    <row r="325" spans="3:20" x14ac:dyDescent="0.2">
      <c r="C325" s="30"/>
      <c r="T325" s="1"/>
    </row>
    <row r="326" spans="3:20" x14ac:dyDescent="0.2">
      <c r="C326" s="30"/>
      <c r="T326" s="1"/>
    </row>
    <row r="327" spans="3:20" x14ac:dyDescent="0.2">
      <c r="C327" s="30"/>
      <c r="T327" s="1"/>
    </row>
    <row r="328" spans="3:20" x14ac:dyDescent="0.2">
      <c r="C328" s="30"/>
      <c r="T328" s="1"/>
    </row>
    <row r="329" spans="3:20" x14ac:dyDescent="0.2">
      <c r="C329" s="30"/>
      <c r="T329" s="1"/>
    </row>
    <row r="330" spans="3:20" x14ac:dyDescent="0.2">
      <c r="C330" s="30"/>
      <c r="T330" s="1"/>
    </row>
    <row r="331" spans="3:20" x14ac:dyDescent="0.2">
      <c r="C331" s="30"/>
      <c r="T331" s="1"/>
    </row>
    <row r="332" spans="3:20" x14ac:dyDescent="0.2">
      <c r="C332" s="30"/>
      <c r="T332" s="1"/>
    </row>
    <row r="333" spans="3:20" x14ac:dyDescent="0.2">
      <c r="C333" s="30"/>
      <c r="T333" s="1"/>
    </row>
    <row r="334" spans="3:20" x14ac:dyDescent="0.2">
      <c r="C334" s="30"/>
      <c r="T334" s="1"/>
    </row>
    <row r="335" spans="3:20" x14ac:dyDescent="0.2">
      <c r="C335" s="30"/>
      <c r="T335" s="1"/>
    </row>
    <row r="336" spans="3:20" x14ac:dyDescent="0.2">
      <c r="C336" s="30"/>
      <c r="T336" s="1"/>
    </row>
    <row r="337" spans="3:20" x14ac:dyDescent="0.2">
      <c r="C337" s="30"/>
      <c r="T337" s="1"/>
    </row>
    <row r="338" spans="3:20" x14ac:dyDescent="0.2">
      <c r="C338" s="30"/>
      <c r="T338" s="1"/>
    </row>
    <row r="339" spans="3:20" x14ac:dyDescent="0.2">
      <c r="C339" s="30"/>
      <c r="T339" s="1"/>
    </row>
    <row r="340" spans="3:20" x14ac:dyDescent="0.2">
      <c r="C340" s="30"/>
      <c r="T340" s="1"/>
    </row>
    <row r="341" spans="3:20" x14ac:dyDescent="0.2">
      <c r="C341" s="30"/>
      <c r="T341" s="1"/>
    </row>
    <row r="342" spans="3:20" x14ac:dyDescent="0.2">
      <c r="C342" s="30"/>
      <c r="T342" s="1"/>
    </row>
    <row r="343" spans="3:20" x14ac:dyDescent="0.2">
      <c r="C343" s="30"/>
      <c r="T343" s="1"/>
    </row>
    <row r="344" spans="3:20" x14ac:dyDescent="0.2">
      <c r="C344" s="30"/>
      <c r="T344" s="1"/>
    </row>
    <row r="345" spans="3:20" x14ac:dyDescent="0.2">
      <c r="C345" s="30"/>
      <c r="T345" s="1"/>
    </row>
    <row r="346" spans="3:20" x14ac:dyDescent="0.2">
      <c r="C346" s="30"/>
      <c r="T346" s="1"/>
    </row>
    <row r="347" spans="3:20" x14ac:dyDescent="0.2">
      <c r="C347" s="30"/>
      <c r="T347" s="1"/>
    </row>
    <row r="348" spans="3:20" x14ac:dyDescent="0.2">
      <c r="C348" s="30"/>
      <c r="T348" s="1"/>
    </row>
    <row r="349" spans="3:20" x14ac:dyDescent="0.2">
      <c r="C349" s="30"/>
      <c r="T349" s="1"/>
    </row>
    <row r="350" spans="3:20" x14ac:dyDescent="0.2">
      <c r="C350" s="30"/>
      <c r="T350" s="1"/>
    </row>
    <row r="351" spans="3:20" x14ac:dyDescent="0.2">
      <c r="C351" s="30"/>
      <c r="T351" s="1"/>
    </row>
    <row r="352" spans="3:20" x14ac:dyDescent="0.2">
      <c r="C352" s="30"/>
      <c r="T352" s="1"/>
    </row>
    <row r="353" spans="3:20" x14ac:dyDescent="0.2">
      <c r="C353" s="30"/>
      <c r="T353" s="1"/>
    </row>
    <row r="354" spans="3:20" x14ac:dyDescent="0.2">
      <c r="C354" s="30"/>
      <c r="T354" s="1"/>
    </row>
    <row r="355" spans="3:20" x14ac:dyDescent="0.2">
      <c r="C355" s="30"/>
      <c r="T355" s="1"/>
    </row>
    <row r="356" spans="3:20" x14ac:dyDescent="0.2">
      <c r="C356" s="30"/>
      <c r="T356" s="1"/>
    </row>
    <row r="357" spans="3:20" x14ac:dyDescent="0.2">
      <c r="C357" s="30"/>
      <c r="T357" s="1"/>
    </row>
    <row r="358" spans="3:20" x14ac:dyDescent="0.2">
      <c r="C358" s="30"/>
      <c r="T358" s="1"/>
    </row>
    <row r="359" spans="3:20" x14ac:dyDescent="0.2">
      <c r="C359" s="30"/>
      <c r="T359" s="1"/>
    </row>
    <row r="360" spans="3:20" x14ac:dyDescent="0.2">
      <c r="C360" s="30"/>
      <c r="T360" s="1"/>
    </row>
    <row r="361" spans="3:20" x14ac:dyDescent="0.2">
      <c r="C361" s="30"/>
      <c r="T361" s="1"/>
    </row>
    <row r="362" spans="3:20" x14ac:dyDescent="0.2">
      <c r="C362" s="30"/>
      <c r="T362" s="1"/>
    </row>
    <row r="363" spans="3:20" x14ac:dyDescent="0.2">
      <c r="C363" s="30"/>
      <c r="T363" s="1"/>
    </row>
    <row r="364" spans="3:20" x14ac:dyDescent="0.2">
      <c r="C364" s="30"/>
      <c r="T364" s="1"/>
    </row>
    <row r="365" spans="3:20" x14ac:dyDescent="0.2">
      <c r="C365" s="30"/>
      <c r="T365" s="1"/>
    </row>
    <row r="366" spans="3:20" x14ac:dyDescent="0.2">
      <c r="C366" s="30"/>
      <c r="T366" s="1"/>
    </row>
    <row r="367" spans="3:20" x14ac:dyDescent="0.2">
      <c r="C367" s="30"/>
      <c r="T367" s="1"/>
    </row>
    <row r="368" spans="3:20" x14ac:dyDescent="0.2">
      <c r="C368" s="30"/>
      <c r="T368" s="1"/>
    </row>
    <row r="369" spans="3:20" x14ac:dyDescent="0.2">
      <c r="C369" s="30"/>
      <c r="T369" s="1"/>
    </row>
    <row r="370" spans="3:20" x14ac:dyDescent="0.2">
      <c r="C370" s="30"/>
      <c r="T370" s="1"/>
    </row>
    <row r="371" spans="3:20" x14ac:dyDescent="0.2">
      <c r="C371" s="30"/>
      <c r="T371" s="1"/>
    </row>
    <row r="372" spans="3:20" x14ac:dyDescent="0.2">
      <c r="C372" s="30"/>
      <c r="T372" s="1"/>
    </row>
    <row r="373" spans="3:20" x14ac:dyDescent="0.2">
      <c r="C373" s="30"/>
      <c r="T373" s="1"/>
    </row>
    <row r="374" spans="3:20" x14ac:dyDescent="0.2">
      <c r="C374" s="30"/>
      <c r="T374" s="1"/>
    </row>
    <row r="375" spans="3:20" x14ac:dyDescent="0.2">
      <c r="C375" s="30"/>
      <c r="T375" s="1"/>
    </row>
    <row r="376" spans="3:20" x14ac:dyDescent="0.2">
      <c r="C376" s="30"/>
      <c r="T376" s="1"/>
    </row>
    <row r="377" spans="3:20" x14ac:dyDescent="0.2">
      <c r="C377" s="30"/>
      <c r="T377" s="1"/>
    </row>
    <row r="378" spans="3:20" x14ac:dyDescent="0.2">
      <c r="C378" s="30"/>
      <c r="T378" s="1"/>
    </row>
    <row r="379" spans="3:20" x14ac:dyDescent="0.2">
      <c r="C379" s="30"/>
      <c r="T379" s="1"/>
    </row>
    <row r="380" spans="3:20" x14ac:dyDescent="0.2">
      <c r="C380" s="30"/>
      <c r="T380" s="1"/>
    </row>
    <row r="381" spans="3:20" x14ac:dyDescent="0.2">
      <c r="C381" s="30"/>
      <c r="T381" s="1"/>
    </row>
    <row r="382" spans="3:20" x14ac:dyDescent="0.2">
      <c r="C382" s="30"/>
      <c r="T382" s="1"/>
    </row>
    <row r="383" spans="3:20" x14ac:dyDescent="0.2">
      <c r="C383" s="30"/>
      <c r="T383" s="1"/>
    </row>
    <row r="384" spans="3:20" x14ac:dyDescent="0.2">
      <c r="C384" s="30"/>
      <c r="T384" s="1"/>
    </row>
    <row r="385" spans="3:20" x14ac:dyDescent="0.2">
      <c r="C385" s="30"/>
      <c r="T385" s="1"/>
    </row>
    <row r="386" spans="3:20" x14ac:dyDescent="0.2">
      <c r="C386" s="30"/>
      <c r="T386" s="1"/>
    </row>
    <row r="387" spans="3:20" x14ac:dyDescent="0.2">
      <c r="C387" s="30"/>
      <c r="T387" s="1"/>
    </row>
    <row r="388" spans="3:20" x14ac:dyDescent="0.2">
      <c r="C388" s="30"/>
      <c r="T388" s="1"/>
    </row>
    <row r="389" spans="3:20" x14ac:dyDescent="0.2">
      <c r="C389" s="30"/>
      <c r="T389" s="1"/>
    </row>
    <row r="390" spans="3:20" x14ac:dyDescent="0.2">
      <c r="C390" s="30"/>
      <c r="T390" s="1"/>
    </row>
    <row r="391" spans="3:20" x14ac:dyDescent="0.2">
      <c r="C391" s="30"/>
      <c r="T391" s="1"/>
    </row>
    <row r="392" spans="3:20" x14ac:dyDescent="0.2">
      <c r="C392" s="30"/>
      <c r="T392" s="1"/>
    </row>
    <row r="393" spans="3:20" x14ac:dyDescent="0.2">
      <c r="C393" s="30"/>
      <c r="T393" s="1"/>
    </row>
    <row r="394" spans="3:20" x14ac:dyDescent="0.2">
      <c r="C394" s="30"/>
      <c r="T394" s="1"/>
    </row>
    <row r="395" spans="3:20" x14ac:dyDescent="0.2">
      <c r="C395" s="30"/>
      <c r="T395" s="1"/>
    </row>
    <row r="396" spans="3:20" x14ac:dyDescent="0.2">
      <c r="C396" s="30"/>
      <c r="T396" s="1"/>
    </row>
    <row r="397" spans="3:20" x14ac:dyDescent="0.2">
      <c r="C397" s="30"/>
      <c r="T397" s="1"/>
    </row>
    <row r="398" spans="3:20" x14ac:dyDescent="0.2">
      <c r="C398" s="30"/>
      <c r="T398" s="1"/>
    </row>
    <row r="399" spans="3:20" x14ac:dyDescent="0.2">
      <c r="C399" s="30"/>
      <c r="T399" s="1"/>
    </row>
    <row r="400" spans="3:20" x14ac:dyDescent="0.2">
      <c r="C400" s="30"/>
      <c r="T400" s="1"/>
    </row>
    <row r="401" spans="3:20" x14ac:dyDescent="0.2">
      <c r="C401" s="30"/>
      <c r="T401" s="1"/>
    </row>
    <row r="402" spans="3:20" x14ac:dyDescent="0.2">
      <c r="C402" s="30"/>
      <c r="T402" s="1"/>
    </row>
    <row r="403" spans="3:20" x14ac:dyDescent="0.2">
      <c r="C403" s="30"/>
      <c r="T403" s="1"/>
    </row>
    <row r="404" spans="3:20" x14ac:dyDescent="0.2">
      <c r="C404" s="30"/>
      <c r="T404" s="1"/>
    </row>
    <row r="405" spans="3:20" x14ac:dyDescent="0.2">
      <c r="C405" s="30"/>
      <c r="T405" s="1"/>
    </row>
    <row r="406" spans="3:20" x14ac:dyDescent="0.2">
      <c r="C406" s="30"/>
      <c r="T406" s="1"/>
    </row>
    <row r="407" spans="3:20" x14ac:dyDescent="0.2">
      <c r="C407" s="30"/>
      <c r="T407" s="1"/>
    </row>
    <row r="408" spans="3:20" x14ac:dyDescent="0.2">
      <c r="C408" s="30"/>
      <c r="T408" s="1"/>
    </row>
    <row r="409" spans="3:20" x14ac:dyDescent="0.2">
      <c r="C409" s="30"/>
      <c r="T409" s="1"/>
    </row>
    <row r="410" spans="3:20" x14ac:dyDescent="0.2">
      <c r="C410" s="30"/>
      <c r="T410" s="1"/>
    </row>
    <row r="411" spans="3:20" x14ac:dyDescent="0.2">
      <c r="C411" s="30"/>
      <c r="T411" s="1"/>
    </row>
    <row r="412" spans="3:20" x14ac:dyDescent="0.2">
      <c r="C412" s="30"/>
      <c r="T412" s="1"/>
    </row>
    <row r="413" spans="3:20" x14ac:dyDescent="0.2">
      <c r="C413" s="30"/>
      <c r="T413" s="1"/>
    </row>
    <row r="414" spans="3:20" x14ac:dyDescent="0.2">
      <c r="C414" s="30"/>
      <c r="T414" s="1"/>
    </row>
    <row r="415" spans="3:20" x14ac:dyDescent="0.2">
      <c r="C415" s="30"/>
      <c r="T415" s="1"/>
    </row>
    <row r="416" spans="3:20" x14ac:dyDescent="0.2">
      <c r="C416" s="30"/>
      <c r="T416" s="1"/>
    </row>
    <row r="417" spans="3:20" x14ac:dyDescent="0.2">
      <c r="C417" s="30"/>
      <c r="T417" s="1"/>
    </row>
    <row r="418" spans="3:20" x14ac:dyDescent="0.2">
      <c r="C418" s="30"/>
      <c r="T418" s="1"/>
    </row>
    <row r="419" spans="3:20" x14ac:dyDescent="0.2">
      <c r="C419" s="30"/>
      <c r="T419" s="1"/>
    </row>
    <row r="420" spans="3:20" x14ac:dyDescent="0.2">
      <c r="C420" s="30"/>
      <c r="T420" s="1"/>
    </row>
    <row r="421" spans="3:20" x14ac:dyDescent="0.2">
      <c r="C421" s="30"/>
      <c r="T421" s="1"/>
    </row>
    <row r="422" spans="3:20" x14ac:dyDescent="0.2">
      <c r="C422" s="30"/>
      <c r="T422" s="1"/>
    </row>
    <row r="423" spans="3:20" x14ac:dyDescent="0.2">
      <c r="C423" s="30"/>
      <c r="T423" s="1"/>
    </row>
    <row r="424" spans="3:20" x14ac:dyDescent="0.2">
      <c r="C424" s="30"/>
      <c r="T424" s="1"/>
    </row>
    <row r="425" spans="3:20" x14ac:dyDescent="0.2">
      <c r="C425" s="30"/>
      <c r="T425" s="1"/>
    </row>
    <row r="426" spans="3:20" x14ac:dyDescent="0.2">
      <c r="C426" s="30"/>
      <c r="T426" s="1"/>
    </row>
    <row r="427" spans="3:20" x14ac:dyDescent="0.2">
      <c r="C427" s="30"/>
      <c r="T427" s="1"/>
    </row>
    <row r="428" spans="3:20" x14ac:dyDescent="0.2">
      <c r="C428" s="30"/>
      <c r="T428" s="1"/>
    </row>
    <row r="429" spans="3:20" x14ac:dyDescent="0.2">
      <c r="C429" s="30"/>
      <c r="T429" s="1"/>
    </row>
    <row r="430" spans="3:20" x14ac:dyDescent="0.2">
      <c r="C430" s="30"/>
      <c r="T430" s="1"/>
    </row>
    <row r="431" spans="3:20" x14ac:dyDescent="0.2">
      <c r="C431" s="30"/>
      <c r="T431" s="1"/>
    </row>
    <row r="432" spans="3:20" x14ac:dyDescent="0.2">
      <c r="C432" s="30"/>
      <c r="T432" s="1"/>
    </row>
    <row r="433" spans="3:20" x14ac:dyDescent="0.2">
      <c r="C433" s="30"/>
      <c r="T433" s="1"/>
    </row>
    <row r="434" spans="3:20" x14ac:dyDescent="0.2">
      <c r="C434" s="30"/>
      <c r="T434" s="1"/>
    </row>
    <row r="435" spans="3:20" x14ac:dyDescent="0.2">
      <c r="C435" s="30"/>
      <c r="T435" s="1"/>
    </row>
    <row r="436" spans="3:20" x14ac:dyDescent="0.2">
      <c r="C436" s="30"/>
      <c r="T436" s="1"/>
    </row>
    <row r="437" spans="3:20" x14ac:dyDescent="0.2">
      <c r="C437" s="30"/>
      <c r="T437" s="1"/>
    </row>
    <row r="438" spans="3:20" x14ac:dyDescent="0.2">
      <c r="C438" s="30"/>
      <c r="T438" s="1"/>
    </row>
    <row r="439" spans="3:20" x14ac:dyDescent="0.2">
      <c r="C439" s="30"/>
      <c r="T439" s="1"/>
    </row>
    <row r="440" spans="3:20" x14ac:dyDescent="0.2">
      <c r="C440" s="30"/>
      <c r="T440" s="1"/>
    </row>
    <row r="441" spans="3:20" x14ac:dyDescent="0.2">
      <c r="C441" s="30"/>
      <c r="T441" s="1"/>
    </row>
    <row r="442" spans="3:20" x14ac:dyDescent="0.2">
      <c r="C442" s="30"/>
      <c r="T442" s="1"/>
    </row>
    <row r="443" spans="3:20" x14ac:dyDescent="0.2">
      <c r="C443" s="30"/>
      <c r="T443" s="1"/>
    </row>
    <row r="444" spans="3:20" x14ac:dyDescent="0.2">
      <c r="C444" s="30"/>
      <c r="T444" s="1"/>
    </row>
    <row r="445" spans="3:20" x14ac:dyDescent="0.2">
      <c r="C445" s="30"/>
      <c r="T445" s="1"/>
    </row>
    <row r="446" spans="3:20" x14ac:dyDescent="0.2">
      <c r="C446" s="30"/>
      <c r="T446" s="1"/>
    </row>
    <row r="447" spans="3:20" x14ac:dyDescent="0.2">
      <c r="C447" s="30"/>
      <c r="T447" s="1"/>
    </row>
    <row r="448" spans="3:20" x14ac:dyDescent="0.2">
      <c r="C448" s="30"/>
      <c r="T448" s="1"/>
    </row>
    <row r="449" spans="3:20" x14ac:dyDescent="0.2">
      <c r="C449" s="30"/>
      <c r="T449" s="1"/>
    </row>
    <row r="450" spans="3:20" x14ac:dyDescent="0.2">
      <c r="C450" s="30"/>
      <c r="T450" s="1"/>
    </row>
    <row r="451" spans="3:20" x14ac:dyDescent="0.2">
      <c r="C451" s="30"/>
      <c r="T451" s="1"/>
    </row>
    <row r="452" spans="3:20" x14ac:dyDescent="0.2">
      <c r="C452" s="30"/>
      <c r="T452" s="1"/>
    </row>
    <row r="453" spans="3:20" x14ac:dyDescent="0.2">
      <c r="C453" s="30"/>
      <c r="T453" s="1"/>
    </row>
    <row r="454" spans="3:20" x14ac:dyDescent="0.2">
      <c r="C454" s="30"/>
      <c r="T454" s="1"/>
    </row>
    <row r="455" spans="3:20" x14ac:dyDescent="0.2">
      <c r="C455" s="30"/>
      <c r="T455" s="1"/>
    </row>
    <row r="456" spans="3:20" x14ac:dyDescent="0.2">
      <c r="C456" s="30"/>
      <c r="T456" s="1"/>
    </row>
    <row r="457" spans="3:20" x14ac:dyDescent="0.2">
      <c r="C457" s="30"/>
      <c r="T457" s="1"/>
    </row>
    <row r="458" spans="3:20" x14ac:dyDescent="0.2">
      <c r="C458" s="30"/>
      <c r="T458" s="1"/>
    </row>
    <row r="459" spans="3:20" x14ac:dyDescent="0.2">
      <c r="C459" s="30"/>
      <c r="T459" s="1"/>
    </row>
    <row r="460" spans="3:20" x14ac:dyDescent="0.2">
      <c r="C460" s="30"/>
      <c r="T460" s="1"/>
    </row>
    <row r="461" spans="3:20" x14ac:dyDescent="0.2">
      <c r="C461" s="30"/>
      <c r="T461" s="1"/>
    </row>
    <row r="462" spans="3:20" x14ac:dyDescent="0.2">
      <c r="C462" s="30"/>
      <c r="T462" s="1"/>
    </row>
    <row r="463" spans="3:20" x14ac:dyDescent="0.2">
      <c r="C463" s="30"/>
      <c r="T463" s="1"/>
    </row>
    <row r="464" spans="3:20" x14ac:dyDescent="0.2">
      <c r="C464" s="30"/>
      <c r="T464" s="1"/>
    </row>
    <row r="465" spans="3:20" x14ac:dyDescent="0.2">
      <c r="C465" s="30"/>
      <c r="T465" s="1"/>
    </row>
    <row r="466" spans="3:20" x14ac:dyDescent="0.2">
      <c r="C466" s="30"/>
      <c r="T466" s="1"/>
    </row>
    <row r="467" spans="3:20" x14ac:dyDescent="0.2">
      <c r="C467" s="30"/>
      <c r="T467" s="1"/>
    </row>
    <row r="468" spans="3:20" x14ac:dyDescent="0.2">
      <c r="C468" s="30"/>
      <c r="T468" s="1"/>
    </row>
    <row r="469" spans="3:20" x14ac:dyDescent="0.2">
      <c r="C469" s="30"/>
      <c r="T469" s="1"/>
    </row>
    <row r="470" spans="3:20" x14ac:dyDescent="0.2">
      <c r="C470" s="30"/>
      <c r="T470" s="1"/>
    </row>
    <row r="471" spans="3:20" x14ac:dyDescent="0.2">
      <c r="C471" s="30"/>
      <c r="T471" s="1"/>
    </row>
    <row r="472" spans="3:20" x14ac:dyDescent="0.2">
      <c r="C472" s="30"/>
      <c r="T472" s="1"/>
    </row>
    <row r="473" spans="3:20" x14ac:dyDescent="0.2">
      <c r="C473" s="30"/>
      <c r="T473" s="1"/>
    </row>
    <row r="474" spans="3:20" x14ac:dyDescent="0.2">
      <c r="C474" s="30"/>
      <c r="T474" s="1"/>
    </row>
    <row r="475" spans="3:20" x14ac:dyDescent="0.2">
      <c r="C475" s="30"/>
      <c r="T475" s="1"/>
    </row>
    <row r="476" spans="3:20" x14ac:dyDescent="0.2">
      <c r="C476" s="30"/>
      <c r="T476" s="1"/>
    </row>
    <row r="477" spans="3:20" x14ac:dyDescent="0.2">
      <c r="C477" s="30"/>
      <c r="T477" s="1"/>
    </row>
    <row r="478" spans="3:20" x14ac:dyDescent="0.2">
      <c r="C478" s="30"/>
      <c r="T478" s="1"/>
    </row>
    <row r="479" spans="3:20" x14ac:dyDescent="0.2">
      <c r="C479" s="30"/>
      <c r="T479" s="1"/>
    </row>
    <row r="480" spans="3:20" x14ac:dyDescent="0.2">
      <c r="C480" s="30"/>
      <c r="T480" s="1"/>
    </row>
    <row r="481" spans="3:20" x14ac:dyDescent="0.2">
      <c r="C481" s="30"/>
      <c r="T481" s="1"/>
    </row>
    <row r="482" spans="3:20" x14ac:dyDescent="0.2">
      <c r="C482" s="30"/>
      <c r="T482" s="1"/>
    </row>
    <row r="483" spans="3:20" x14ac:dyDescent="0.2">
      <c r="C483" s="30"/>
      <c r="T483" s="1"/>
    </row>
    <row r="484" spans="3:20" x14ac:dyDescent="0.2">
      <c r="C484" s="30"/>
      <c r="T484" s="1"/>
    </row>
    <row r="485" spans="3:20" x14ac:dyDescent="0.2">
      <c r="C485" s="30"/>
      <c r="T485" s="1"/>
    </row>
    <row r="486" spans="3:20" x14ac:dyDescent="0.2">
      <c r="C486" s="30"/>
      <c r="T486" s="1"/>
    </row>
    <row r="487" spans="3:20" x14ac:dyDescent="0.2">
      <c r="C487" s="30"/>
      <c r="T487" s="1"/>
    </row>
    <row r="488" spans="3:20" x14ac:dyDescent="0.2">
      <c r="C488" s="30"/>
      <c r="T488" s="1"/>
    </row>
    <row r="489" spans="3:20" x14ac:dyDescent="0.2">
      <c r="C489" s="30"/>
      <c r="T489" s="1"/>
    </row>
    <row r="490" spans="3:20" x14ac:dyDescent="0.2">
      <c r="C490" s="30"/>
      <c r="T490" s="1"/>
    </row>
    <row r="491" spans="3:20" x14ac:dyDescent="0.2">
      <c r="C491" s="30"/>
      <c r="T491" s="1"/>
    </row>
    <row r="492" spans="3:20" x14ac:dyDescent="0.2">
      <c r="C492" s="30"/>
      <c r="T492" s="1"/>
    </row>
    <row r="493" spans="3:20" x14ac:dyDescent="0.2">
      <c r="C493" s="30"/>
      <c r="T493" s="1"/>
    </row>
    <row r="494" spans="3:20" x14ac:dyDescent="0.2">
      <c r="C494" s="30"/>
      <c r="T494" s="1"/>
    </row>
    <row r="495" spans="3:20" x14ac:dyDescent="0.2">
      <c r="C495" s="30"/>
      <c r="T495" s="1"/>
    </row>
    <row r="496" spans="3:20" x14ac:dyDescent="0.2">
      <c r="C496" s="30"/>
      <c r="T496" s="1"/>
    </row>
    <row r="497" spans="3:20" x14ac:dyDescent="0.2">
      <c r="C497" s="30"/>
      <c r="T497" s="1"/>
    </row>
    <row r="498" spans="3:20" x14ac:dyDescent="0.2">
      <c r="C498" s="30"/>
      <c r="T498" s="1"/>
    </row>
    <row r="499" spans="3:20" x14ac:dyDescent="0.2">
      <c r="C499" s="30"/>
      <c r="T499" s="1"/>
    </row>
    <row r="500" spans="3:20" x14ac:dyDescent="0.2">
      <c r="C500" s="30"/>
      <c r="T500" s="1"/>
    </row>
    <row r="501" spans="3:20" x14ac:dyDescent="0.2">
      <c r="C501" s="30"/>
      <c r="T501" s="1"/>
    </row>
    <row r="502" spans="3:20" x14ac:dyDescent="0.2">
      <c r="C502" s="30"/>
      <c r="T502" s="1"/>
    </row>
    <row r="503" spans="3:20" x14ac:dyDescent="0.2">
      <c r="C503" s="30"/>
      <c r="T503" s="1"/>
    </row>
    <row r="504" spans="3:20" x14ac:dyDescent="0.2">
      <c r="C504" s="30"/>
      <c r="T504" s="1"/>
    </row>
    <row r="505" spans="3:20" x14ac:dyDescent="0.2">
      <c r="C505" s="30"/>
      <c r="T505" s="1"/>
    </row>
    <row r="506" spans="3:20" x14ac:dyDescent="0.2">
      <c r="C506" s="30"/>
      <c r="T506" s="1"/>
    </row>
    <row r="507" spans="3:20" x14ac:dyDescent="0.2">
      <c r="C507" s="30"/>
      <c r="T507" s="1"/>
    </row>
    <row r="508" spans="3:20" x14ac:dyDescent="0.2">
      <c r="C508" s="30"/>
      <c r="T508" s="1"/>
    </row>
    <row r="509" spans="3:20" x14ac:dyDescent="0.2">
      <c r="C509" s="30"/>
      <c r="T509" s="1"/>
    </row>
    <row r="510" spans="3:20" x14ac:dyDescent="0.2">
      <c r="C510" s="30"/>
      <c r="T510" s="1"/>
    </row>
    <row r="511" spans="3:20" x14ac:dyDescent="0.2">
      <c r="C511" s="30"/>
      <c r="T511" s="1"/>
    </row>
    <row r="512" spans="3:20" x14ac:dyDescent="0.2">
      <c r="C512" s="30"/>
      <c r="T512" s="1"/>
    </row>
    <row r="513" spans="3:20" x14ac:dyDescent="0.2">
      <c r="C513" s="30"/>
      <c r="T513" s="1"/>
    </row>
    <row r="514" spans="3:20" x14ac:dyDescent="0.2">
      <c r="C514" s="30"/>
      <c r="T514" s="1"/>
    </row>
    <row r="515" spans="3:20" x14ac:dyDescent="0.2">
      <c r="C515" s="30"/>
      <c r="T515" s="1"/>
    </row>
    <row r="516" spans="3:20" x14ac:dyDescent="0.2">
      <c r="C516" s="30"/>
      <c r="T516" s="1"/>
    </row>
    <row r="517" spans="3:20" x14ac:dyDescent="0.2">
      <c r="C517" s="30"/>
      <c r="T517" s="1"/>
    </row>
    <row r="518" spans="3:20" x14ac:dyDescent="0.2">
      <c r="C518" s="30"/>
      <c r="T518" s="1"/>
    </row>
    <row r="519" spans="3:20" x14ac:dyDescent="0.2">
      <c r="C519" s="30"/>
      <c r="T519" s="1"/>
    </row>
    <row r="520" spans="3:20" x14ac:dyDescent="0.2">
      <c r="C520" s="30"/>
      <c r="T520" s="1"/>
    </row>
    <row r="521" spans="3:20" x14ac:dyDescent="0.2">
      <c r="C521" s="30"/>
      <c r="T521" s="1"/>
    </row>
    <row r="522" spans="3:20" x14ac:dyDescent="0.2">
      <c r="C522" s="30"/>
      <c r="T522" s="1"/>
    </row>
    <row r="523" spans="3:20" x14ac:dyDescent="0.2">
      <c r="C523" s="30"/>
      <c r="T523" s="1"/>
    </row>
    <row r="524" spans="3:20" x14ac:dyDescent="0.2">
      <c r="C524" s="30"/>
      <c r="T524" s="1"/>
    </row>
    <row r="525" spans="3:20" x14ac:dyDescent="0.2">
      <c r="C525" s="30"/>
      <c r="T525" s="1"/>
    </row>
    <row r="526" spans="3:20" x14ac:dyDescent="0.2">
      <c r="C526" s="30"/>
      <c r="T526" s="1"/>
    </row>
    <row r="527" spans="3:20" x14ac:dyDescent="0.2">
      <c r="C527" s="30"/>
      <c r="T527" s="1"/>
    </row>
    <row r="528" spans="3:20" x14ac:dyDescent="0.2">
      <c r="C528" s="30"/>
      <c r="T528" s="1"/>
    </row>
    <row r="529" spans="3:20" x14ac:dyDescent="0.2">
      <c r="C529" s="30"/>
      <c r="T529" s="1"/>
    </row>
    <row r="530" spans="3:20" x14ac:dyDescent="0.2">
      <c r="C530" s="30"/>
      <c r="T530" s="1"/>
    </row>
    <row r="531" spans="3:20" x14ac:dyDescent="0.2">
      <c r="C531" s="30"/>
      <c r="T531" s="1"/>
    </row>
    <row r="532" spans="3:20" x14ac:dyDescent="0.2">
      <c r="C532" s="30"/>
      <c r="T532" s="1"/>
    </row>
    <row r="533" spans="3:20" x14ac:dyDescent="0.2">
      <c r="C533" s="30"/>
      <c r="T533" s="1"/>
    </row>
    <row r="534" spans="3:20" x14ac:dyDescent="0.2">
      <c r="C534" s="30"/>
      <c r="T534" s="1"/>
    </row>
    <row r="535" spans="3:20" x14ac:dyDescent="0.2">
      <c r="C535" s="30"/>
      <c r="T535" s="1"/>
    </row>
    <row r="536" spans="3:20" x14ac:dyDescent="0.2">
      <c r="C536" s="30"/>
      <c r="T536" s="1"/>
    </row>
    <row r="537" spans="3:20" x14ac:dyDescent="0.2">
      <c r="C537" s="30"/>
      <c r="T537" s="1"/>
    </row>
    <row r="538" spans="3:20" x14ac:dyDescent="0.2">
      <c r="C538" s="30"/>
      <c r="T538" s="1"/>
    </row>
    <row r="539" spans="3:20" x14ac:dyDescent="0.2">
      <c r="C539" s="30"/>
      <c r="T539" s="1"/>
    </row>
    <row r="540" spans="3:20" x14ac:dyDescent="0.2">
      <c r="C540" s="30"/>
      <c r="T540" s="1"/>
    </row>
    <row r="541" spans="3:20" x14ac:dyDescent="0.2">
      <c r="C541" s="30"/>
      <c r="T541" s="1"/>
    </row>
    <row r="542" spans="3:20" x14ac:dyDescent="0.2">
      <c r="C542" s="30"/>
      <c r="T542" s="1"/>
    </row>
    <row r="543" spans="3:20" x14ac:dyDescent="0.2">
      <c r="C543" s="30"/>
      <c r="T543" s="1"/>
    </row>
    <row r="544" spans="3:20" x14ac:dyDescent="0.2">
      <c r="C544" s="30"/>
      <c r="T544" s="1"/>
    </row>
  </sheetData>
  <mergeCells count="51">
    <mergeCell ref="A140:D140"/>
    <mergeCell ref="E140:F140"/>
    <mergeCell ref="A142:C142"/>
    <mergeCell ref="A143:C143"/>
    <mergeCell ref="N142:R142"/>
    <mergeCell ref="N143:R143"/>
    <mergeCell ref="A139:D139"/>
    <mergeCell ref="E139:F139"/>
    <mergeCell ref="O10:O13"/>
    <mergeCell ref="P10:P13"/>
    <mergeCell ref="Q10:Q13"/>
    <mergeCell ref="A137:D137"/>
    <mergeCell ref="E137:F137"/>
    <mergeCell ref="A138:D138"/>
    <mergeCell ref="E138:F138"/>
    <mergeCell ref="R10:R13"/>
    <mergeCell ref="A135:B135"/>
    <mergeCell ref="E135:N135"/>
    <mergeCell ref="I10:I13"/>
    <mergeCell ref="J10:J13"/>
    <mergeCell ref="K10:K13"/>
    <mergeCell ref="L10:L13"/>
    <mergeCell ref="M10:M13"/>
    <mergeCell ref="N10:N13"/>
    <mergeCell ref="A10:A12"/>
    <mergeCell ref="E10:E13"/>
    <mergeCell ref="F10:F13"/>
    <mergeCell ref="G10:G13"/>
    <mergeCell ref="H10:H13"/>
    <mergeCell ref="A1:R1"/>
    <mergeCell ref="A2:R2"/>
    <mergeCell ref="A3:R3"/>
    <mergeCell ref="A4:R4"/>
    <mergeCell ref="E9:P9"/>
    <mergeCell ref="N145:R145"/>
    <mergeCell ref="N146:R146"/>
    <mergeCell ref="A148:C148"/>
    <mergeCell ref="A149:C149"/>
    <mergeCell ref="N148:R148"/>
    <mergeCell ref="N149:R149"/>
    <mergeCell ref="Q147:R147"/>
    <mergeCell ref="A145:C145"/>
    <mergeCell ref="A146:C146"/>
    <mergeCell ref="A157:C157"/>
    <mergeCell ref="N156:R156"/>
    <mergeCell ref="N157:R157"/>
    <mergeCell ref="A152:C152"/>
    <mergeCell ref="N152:R152"/>
    <mergeCell ref="A153:C153"/>
    <mergeCell ref="N153:R153"/>
    <mergeCell ref="A156:D156"/>
  </mergeCells>
  <phoneticPr fontId="26" type="noConversion"/>
  <pageMargins left="0.9055118110236221" right="0.5118110236220472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ncesar 31.12.2021</vt:lpstr>
      <vt:lpstr>necesar 4 luni</vt:lpstr>
      <vt:lpstr>'ncesar 31.12.2021'!Imprimare_titluri</vt:lpstr>
      <vt:lpstr>'necesar 4 luni'!Imprimare_titluri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</dc:creator>
  <cp:lastModifiedBy>Hewlett-Packard Company</cp:lastModifiedBy>
  <cp:lastPrinted>2021-11-05T09:41:13Z</cp:lastPrinted>
  <dcterms:created xsi:type="dcterms:W3CDTF">2016-05-31T07:56:03Z</dcterms:created>
  <dcterms:modified xsi:type="dcterms:W3CDTF">2021-11-12T10:07:41Z</dcterms:modified>
</cp:coreProperties>
</file>